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om\Desktop\"/>
    </mc:Choice>
  </mc:AlternateContent>
  <bookViews>
    <workbookView xWindow="0" yWindow="0" windowWidth="19200" windowHeight="11595"/>
  </bookViews>
  <sheets>
    <sheet name="Rank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1" l="1"/>
  <c r="D112" i="1"/>
  <c r="B112" i="1"/>
  <c r="C84" i="1"/>
  <c r="D84" i="1"/>
  <c r="E84" i="1"/>
  <c r="B84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I37" i="1"/>
  <c r="I36" i="1"/>
  <c r="F58" i="1"/>
  <c r="U59" i="1"/>
  <c r="B59" i="1"/>
  <c r="E58" i="1"/>
  <c r="C110" i="1"/>
  <c r="D111" i="1"/>
  <c r="C111" i="1"/>
  <c r="B111" i="1"/>
  <c r="D110" i="1"/>
  <c r="B110" i="1"/>
  <c r="C83" i="1"/>
  <c r="D83" i="1"/>
  <c r="E83" i="1"/>
  <c r="B83" i="1"/>
  <c r="C82" i="1"/>
  <c r="D82" i="1"/>
  <c r="E82" i="1"/>
  <c r="B82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V59" i="1"/>
  <c r="W59" i="1"/>
  <c r="C58" i="1"/>
  <c r="D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B58" i="1"/>
  <c r="V62" i="1" l="1"/>
  <c r="R62" i="1"/>
  <c r="N62" i="1"/>
  <c r="B114" i="1"/>
  <c r="F62" i="1"/>
  <c r="J62" i="1"/>
  <c r="C86" i="1"/>
  <c r="C114" i="1"/>
  <c r="D86" i="1"/>
  <c r="D114" i="1"/>
  <c r="E86" i="1"/>
  <c r="B86" i="1"/>
  <c r="B62" i="1"/>
  <c r="T62" i="1"/>
  <c r="P62" i="1"/>
  <c r="L62" i="1"/>
  <c r="H62" i="1"/>
  <c r="D62" i="1"/>
  <c r="C62" i="1"/>
  <c r="U62" i="1"/>
  <c r="Q62" i="1"/>
  <c r="M62" i="1"/>
  <c r="I62" i="1"/>
  <c r="E62" i="1"/>
  <c r="S62" i="1"/>
  <c r="K62" i="1"/>
  <c r="W62" i="1"/>
  <c r="O62" i="1"/>
  <c r="G62" i="1"/>
</calcChain>
</file>

<file path=xl/comments1.xml><?xml version="1.0" encoding="utf-8"?>
<comments xmlns="http://schemas.openxmlformats.org/spreadsheetml/2006/main">
  <authors>
    <author>Dom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  <charset val="238"/>
          </rPr>
          <t>Dom:</t>
        </r>
        <r>
          <rPr>
            <sz val="9"/>
            <color indexed="81"/>
            <rFont val="Tahoma"/>
            <family val="2"/>
            <charset val="238"/>
          </rPr>
          <t xml:space="preserve">
Jeśli ważność procesora w zestawie zostanie ustalona na 100%, moc procesora będzie tak samo ważna jak moc karty graficznej. Jeśli zostanie ustalona na 150%, moc procesora będzie ważniejsza niż moc karty graficznej. Jeśli dedykowana karta graficzna nie jest bardzo potrzebna, można ustawić to pole np. na 200%, wtedy karta graficzna będzie miała bardzo mały wpływ na sumaryczny wynik komputera.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  <charset val="238"/>
          </rPr>
          <t>Dom:</t>
        </r>
        <r>
          <rPr>
            <sz val="9"/>
            <color indexed="81"/>
            <rFont val="Tahoma"/>
            <family val="2"/>
            <charset val="238"/>
          </rPr>
          <t xml:space="preserve">
Im wyższa liczba, tym lepiej :)</t>
        </r>
      </text>
    </comment>
    <comment ref="A86" authorId="0" shapeId="0">
      <text>
        <r>
          <rPr>
            <b/>
            <sz val="9"/>
            <color indexed="81"/>
            <rFont val="Tahoma"/>
            <family val="2"/>
            <charset val="238"/>
          </rPr>
          <t>Dom:</t>
        </r>
        <r>
          <rPr>
            <sz val="9"/>
            <color indexed="81"/>
            <rFont val="Tahoma"/>
            <family val="2"/>
            <charset val="238"/>
          </rPr>
          <t xml:space="preserve">
Im wyższa liczba, tym lepiej :)</t>
        </r>
      </text>
    </comment>
    <comment ref="A114" authorId="0" shapeId="0">
      <text>
        <r>
          <rPr>
            <b/>
            <sz val="9"/>
            <color indexed="81"/>
            <rFont val="Tahoma"/>
            <family val="2"/>
            <charset val="238"/>
          </rPr>
          <t>Dom:</t>
        </r>
        <r>
          <rPr>
            <sz val="9"/>
            <color indexed="81"/>
            <rFont val="Tahoma"/>
            <family val="2"/>
            <charset val="238"/>
          </rPr>
          <t xml:space="preserve">
Im wyższa liczba, tym lepiej :)</t>
        </r>
      </text>
    </comment>
  </commentList>
</comments>
</file>

<file path=xl/sharedStrings.xml><?xml version="1.0" encoding="utf-8"?>
<sst xmlns="http://schemas.openxmlformats.org/spreadsheetml/2006/main" count="606" uniqueCount="156">
  <si>
    <t>Ranking</t>
  </si>
  <si>
    <t>Procesory</t>
  </si>
  <si>
    <t>Model</t>
  </si>
  <si>
    <t>Punktacja</t>
  </si>
  <si>
    <t>i3-5010U @ 2,1 GHz</t>
  </si>
  <si>
    <t>i3-4160T @ 3,1 GHz</t>
  </si>
  <si>
    <t>i5-4460T @ 1,9 GHz</t>
  </si>
  <si>
    <t>i5-5200U @ 2,2 GHz</t>
  </si>
  <si>
    <t>Lenovo C470 (57-330884)</t>
  </si>
  <si>
    <t>Procesor</t>
  </si>
  <si>
    <t>RAM</t>
  </si>
  <si>
    <t>Dysk twardy</t>
  </si>
  <si>
    <t>Wyświetlacz</t>
  </si>
  <si>
    <t>Core i3-4005U @ 1,7 GHz</t>
  </si>
  <si>
    <t>4GB</t>
  </si>
  <si>
    <t>1024GB</t>
  </si>
  <si>
    <t>Lenovo C470 (57-330976)</t>
  </si>
  <si>
    <t>GeForce GT 820M</t>
  </si>
  <si>
    <t>i5-4210U @ 1,7 GHz</t>
  </si>
  <si>
    <t>8GB</t>
  </si>
  <si>
    <t>21,5", 1920x1080, 16:9, LED</t>
  </si>
  <si>
    <t>WWW (najtańszy sklep)</t>
  </si>
  <si>
    <t>Lenovo C40-30 (F0B4009DPB)</t>
  </si>
  <si>
    <t>Lenovo C50-30 (F0B10086PB)</t>
  </si>
  <si>
    <t>23", 1920x1080, 16:9, LED</t>
  </si>
  <si>
    <t>http://www.skapiec.pl/site/cat/51/comp/13263265#ceny</t>
  </si>
  <si>
    <t xml:space="preserve">http://www.skapiec.pl/site/cat/51/comp/13263260#ceny </t>
  </si>
  <si>
    <t xml:space="preserve">http://www.skapiec.pl/site/cat/51/comp/11946327#ceny </t>
  </si>
  <si>
    <t xml:space="preserve">http://www.skapiec.pl/site/cat/51/comp/12123696#ceny </t>
  </si>
  <si>
    <t>Asus ET2230INK-BC012Q</t>
  </si>
  <si>
    <t>i3-4160T 3,1 GHz</t>
  </si>
  <si>
    <t>Cena (najtaniej)</t>
  </si>
  <si>
    <t>http://www.skapiec.pl/site/cat/51/comp/12839518#ceny</t>
  </si>
  <si>
    <t>Lenovo C40-30 (F0B4009CPB)</t>
  </si>
  <si>
    <t> i5-4210U @ 1,7 GHz</t>
  </si>
  <si>
    <t>GeForce GT 820A</t>
  </si>
  <si>
    <t>Lenovo C50-30 (F0B10085PB)</t>
  </si>
  <si>
    <t>http://www.skapiec.pl/site/cat/51/comp/13281623#ceny</t>
  </si>
  <si>
    <t>http://www.skapiec.pl/site/cat/51/comp/13281613#ceny</t>
  </si>
  <si>
    <t>Asus A4310-BB004Q</t>
  </si>
  <si>
    <t xml:space="preserve">http://www.skapiec.pl/site/cat/51/comp/12601566#ceny </t>
  </si>
  <si>
    <t>Asus ET2230INK-BC016Q</t>
  </si>
  <si>
    <t xml:space="preserve">http://www.skapiec.pl/site/cat/51/comp/13138309#ceny </t>
  </si>
  <si>
    <t>Asus A4310-BB019T</t>
  </si>
  <si>
    <t xml:space="preserve">http://www.skapiec.pl/site/cat/51/comp/12601559#ceny </t>
  </si>
  <si>
    <t>Asus ET2230INK-BC011Q</t>
  </si>
  <si>
    <t xml:space="preserve">http://www.skapiec.pl/site/cat/51/comp/12839552 </t>
  </si>
  <si>
    <t>Asus ET2323INK-BC011Q</t>
  </si>
  <si>
    <t>GeForce GT 840M</t>
  </si>
  <si>
    <t>23", 1920x1080, 16:9, LED/IPS</t>
  </si>
  <si>
    <t xml:space="preserve">http://www.skapiec.pl/site/cat/51/comp/13597509#ceny </t>
  </si>
  <si>
    <t>Asus ET2230INK-WC007Q</t>
  </si>
  <si>
    <t xml:space="preserve">http://www.skapiec.pl/site/cat/51/comp/13479004#ceny </t>
  </si>
  <si>
    <t>Asus A4310-BE014E</t>
  </si>
  <si>
    <t xml:space="preserve">http://www.skapiec.pl/site/cat/51/comp/12601551#ceny </t>
  </si>
  <si>
    <t>GeForce GT 720M</t>
  </si>
  <si>
    <t>Asus A6410-BC020T</t>
  </si>
  <si>
    <t>http://www.skapiec.pl/site/cat/51/comp/12600441#ceny</t>
  </si>
  <si>
    <t>Asus ET2323INK-BC012Q</t>
  </si>
  <si>
    <t>http://www.skapiec.pl/site/cat/51/comp/13385109#ceny</t>
  </si>
  <si>
    <t>http://www.skapiec.pl/site/cat/51/comp/12700476</t>
  </si>
  <si>
    <t>Lenovo ThinkCentre E93z (10B90030PB)</t>
  </si>
  <si>
    <t>500GB</t>
  </si>
  <si>
    <t>HP ENVY 23-d000ew (C3T43EA)</t>
  </si>
  <si>
    <t xml:space="preserve">http://www.skapiec.pl/site/cat/51/comp/5399621 </t>
  </si>
  <si>
    <t>Radeon HD 7450A</t>
  </si>
  <si>
    <t>Tuner telewizyjny</t>
  </si>
  <si>
    <t>NIE</t>
  </si>
  <si>
    <t>TAK</t>
  </si>
  <si>
    <t>TAK, z pilotem :)</t>
  </si>
  <si>
    <t>Nagrywarka DVD</t>
  </si>
  <si>
    <t>i5-3330S @ 2,7 GHz</t>
  </si>
  <si>
    <t>i5-4460S @ 2,9 GHz</t>
  </si>
  <si>
    <t>Gwarancja</t>
  </si>
  <si>
    <t>System</t>
  </si>
  <si>
    <t>Windws 8.1 PL</t>
  </si>
  <si>
    <t>USB 3.0</t>
  </si>
  <si>
    <t>Karta WiFi</t>
  </si>
  <si>
    <t>Kamera internetowa</t>
  </si>
  <si>
    <t>Bluetooth</t>
  </si>
  <si>
    <t>Czytnik kart pamięci</t>
  </si>
  <si>
    <t>?</t>
  </si>
  <si>
    <t>Zapytać czy to nie jest oferta typu RENEW (stara, używana elektronika w nowej obudowie)</t>
  </si>
  <si>
    <t>http://www.skapiec.pl/site/cat/51/comp/12839553</t>
  </si>
  <si>
    <t>Windows 8.1 PL</t>
  </si>
  <si>
    <t>Windows 7 Professional</t>
  </si>
  <si>
    <t>24 albo 36 (błąd w opisie)</t>
  </si>
  <si>
    <t>Karty graficzne</t>
  </si>
  <si>
    <t>Komputery All-In-One z dedykowanymi kartami graficznymi</t>
  </si>
  <si>
    <t>Intel HD 5000</t>
  </si>
  <si>
    <t>Intel HD 4400</t>
  </si>
  <si>
    <t>Intel HD 4600</t>
  </si>
  <si>
    <t>Karta graficzna zintegrowana</t>
  </si>
  <si>
    <t>Karta graficzna (dedykowana)</t>
  </si>
  <si>
    <t>Intel HD 2000</t>
  </si>
  <si>
    <t>Lenovo S40 (F0AX004SPB)</t>
  </si>
  <si>
    <t>Uwagi</t>
  </si>
  <si>
    <t>http://www.skapiec.pl/site/cat/51/comp/12729870#ceny</t>
  </si>
  <si>
    <t>Windows 8.1</t>
  </si>
  <si>
    <t>i5-4170T 3,2 GHz</t>
  </si>
  <si>
    <t>Acer AZ3-710 (DQ.B05EP.004)</t>
  </si>
  <si>
    <t>http://www.skapiec.pl/site/cat/51/comp/14363821#ceny</t>
  </si>
  <si>
    <t>23,8"</t>
  </si>
  <si>
    <t>Asus ET2230IUK-BC015Q</t>
  </si>
  <si>
    <t xml:space="preserve">http://www.skapiec.pl/site/cat/51/comp/13138238#ceny </t>
  </si>
  <si>
    <t>21,5", 1920x1080, 16:9, LED (matowy)</t>
  </si>
  <si>
    <t>Lenovo C40-30 (F0B4009APB)</t>
  </si>
  <si>
    <t xml:space="preserve">http://www.skapiec.pl/site/cat/51/comp/13263244# </t>
  </si>
  <si>
    <t>Brak zainstalowanego systemu operacyjnego. Trzeba dokupić i zainstalować Windows lub zainstalować bezpłatnego Linuxa.</t>
  </si>
  <si>
    <t>http://www.skapiec.pl/site/cat/51/comp/13409689</t>
  </si>
  <si>
    <t>Lenovo C40-30 (F0B4007SPB)</t>
  </si>
  <si>
    <t>21,5"</t>
  </si>
  <si>
    <t>21,5", 1920x1080, 16:9</t>
  </si>
  <si>
    <t>AMD E2-3800 APU</t>
  </si>
  <si>
    <t>AMD A4-6210 APU</t>
  </si>
  <si>
    <t>Radeon HD 8280</t>
  </si>
  <si>
    <t>MSI Wind Top AE220 (AE220-013XEU)</t>
  </si>
  <si>
    <t>AMD E2-3000M @ 1,8 GHz</t>
  </si>
  <si>
    <t>w APU</t>
  </si>
  <si>
    <t>http://www.skapiec.pl/site/cat/51/comp/9303836#ceny</t>
  </si>
  <si>
    <t>AMD E2-3000M APU @ 1,8 GHz</t>
  </si>
  <si>
    <r>
      <t xml:space="preserve">Komputery All-In-One </t>
    </r>
    <r>
      <rPr>
        <b/>
        <sz val="16"/>
        <color theme="0"/>
        <rFont val="Calibri"/>
        <family val="2"/>
        <charset val="238"/>
        <scheme val="minor"/>
      </rPr>
      <t>(do 2000zł)</t>
    </r>
    <r>
      <rPr>
        <sz val="16"/>
        <color theme="0"/>
        <rFont val="Calibri"/>
        <family val="2"/>
        <charset val="238"/>
        <scheme val="minor"/>
      </rPr>
      <t xml:space="preserve"> bez dedykowanych kart graficznych, dysk nie mniejszy niż 1TB, procesor jakikolwiek, byleby Core i3, Core i5 lub Core i7</t>
    </r>
  </si>
  <si>
    <t>http://www.skapiec.pl/site/cat/51/comp/13263281</t>
  </si>
  <si>
    <t>Lenovo C40-30 (F0B40099PB)</t>
  </si>
  <si>
    <t>i3-4005U @ 1,7 GHz</t>
  </si>
  <si>
    <t>Karty graficzne (posortowane według nazw - przydatne jedynie dla funkcji porównujących komputery w tym arkuszu)</t>
  </si>
  <si>
    <t>Procesory (posortowane według nazw - przydatne jedynie dla wewnętrznych funkcji arkusza porównujących komputery)</t>
  </si>
  <si>
    <t>Sumaryczna moc komputera</t>
  </si>
  <si>
    <t>Punktacja procesora</t>
  </si>
  <si>
    <t>Ważność procesora w zestawie</t>
  </si>
  <si>
    <t>Opłacalność (sumaryczna moc/cena)</t>
  </si>
  <si>
    <t>Suma</t>
  </si>
  <si>
    <t>Średnia</t>
  </si>
  <si>
    <t>Suma bieżąca</t>
  </si>
  <si>
    <t>Licznik</t>
  </si>
  <si>
    <t>Moc zintegrowanej karty graficznej</t>
  </si>
  <si>
    <t>Komputery All-In-One bez dedykowanych kart graficznych, dysk nie mniejszy niż 1TB, procesor nie gorszy niż  4400pkt (ale tylko Core i3, Core i5 lub Core i7)</t>
  </si>
  <si>
    <t>i5-4210H @ 2,9 GHz</t>
  </si>
  <si>
    <t>Maksymalna moc kart graficznych</t>
  </si>
  <si>
    <t>Fajna konfiguracja.</t>
  </si>
  <si>
    <t>Mocny, dobry procesor.</t>
  </si>
  <si>
    <t>Dobry procesor.</t>
  </si>
  <si>
    <t>Umieściłem go tu tylko ze względu na niesamowitą cenę :)</t>
  </si>
  <si>
    <t>i3-4000M @ 2,40 GHz</t>
  </si>
  <si>
    <t>i5-3330S @ 2,70 GHz</t>
  </si>
  <si>
    <t>i5-4460S @ 2,90 GHz</t>
  </si>
  <si>
    <t>Bardzo fajny zestaw z mocnym procesorem.</t>
  </si>
  <si>
    <t>Również fajny zestaw z mocnym procesorem (ale są tańsze zestawy o tej wydajności)</t>
  </si>
  <si>
    <t>Również fajny zestaw z mocnym procesorem i dotykowym ekranem.</t>
  </si>
  <si>
    <t>Również fajny zestaw z mocnym procesorem (ale są tańsze zestawy o tej wydajności) i dotykowym ekranem.</t>
  </si>
  <si>
    <r>
      <rPr>
        <sz val="11"/>
        <color rgb="FFFF0000"/>
        <rFont val="Calibri"/>
        <family val="2"/>
        <charset val="238"/>
        <scheme val="minor"/>
      </rPr>
      <t>20", 1600x900,</t>
    </r>
    <r>
      <rPr>
        <sz val="11"/>
        <color theme="1"/>
        <rFont val="Calibri"/>
        <family val="2"/>
        <charset val="238"/>
        <scheme val="minor"/>
      </rPr>
      <t xml:space="preserve"> 16:9, LED, </t>
    </r>
    <r>
      <rPr>
        <sz val="11"/>
        <color rgb="FF008000"/>
        <rFont val="Calibri"/>
        <family val="2"/>
        <charset val="238"/>
        <scheme val="minor"/>
      </rPr>
      <t>dotykowy</t>
    </r>
  </si>
  <si>
    <r>
      <rPr>
        <sz val="11"/>
        <color rgb="FFFF0000"/>
        <rFont val="Calibri"/>
        <family val="2"/>
        <charset val="238"/>
        <scheme val="minor"/>
      </rPr>
      <t>20", 1600x900</t>
    </r>
    <r>
      <rPr>
        <sz val="11"/>
        <color theme="1"/>
        <rFont val="Calibri"/>
        <family val="2"/>
        <charset val="238"/>
        <scheme val="minor"/>
      </rPr>
      <t xml:space="preserve">, 16:9, LED, </t>
    </r>
    <r>
      <rPr>
        <sz val="11"/>
        <color rgb="FF008000"/>
        <rFont val="Calibri"/>
        <family val="2"/>
        <charset val="238"/>
        <scheme val="minor"/>
      </rPr>
      <t>dotykowy</t>
    </r>
  </si>
  <si>
    <r>
      <t xml:space="preserve">21,5", 1920x1080, 16:9, LED, </t>
    </r>
    <r>
      <rPr>
        <sz val="11"/>
        <color rgb="FF008000"/>
        <rFont val="Calibri"/>
        <family val="2"/>
        <charset val="238"/>
        <scheme val="minor"/>
      </rPr>
      <t>dotykowy</t>
    </r>
  </si>
  <si>
    <r>
      <t xml:space="preserve">23" </t>
    </r>
    <r>
      <rPr>
        <sz val="11"/>
        <color rgb="FF008000"/>
        <rFont val="Calibri"/>
        <family val="2"/>
        <charset val="238"/>
        <scheme val="minor"/>
      </rPr>
      <t>dotykowy</t>
    </r>
  </si>
  <si>
    <t>Fajny zestaw z dość mocnym procesorem i wyświetlaczem FullHD.</t>
  </si>
  <si>
    <t>Opracowanie: Łukasz Wyporek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</si>
</sst>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8" formatCode="#,##0.00\ &quot;zł&quot;;[Red]\-#,##0.00\ &quot;zł&quot;"/>
    <numFmt numFmtId="168" formatCode="#,##0.00\ &quot;zł&quot;"/>
    <numFmt numFmtId="169" formatCode="#,##0.00\ _z_ł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9"/>
      <color theme="0" tint="-0.1499984740745262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5" fillId="0" borderId="0" xfId="1"/>
    <xf numFmtId="0" fontId="6" fillId="0" borderId="0" xfId="0" applyFont="1"/>
    <xf numFmtId="168" fontId="0" fillId="0" borderId="0" xfId="0" applyNumberFormat="1"/>
    <xf numFmtId="6" fontId="0" fillId="0" borderId="0" xfId="0" applyNumberFormat="1"/>
    <xf numFmtId="0" fontId="7" fillId="0" borderId="0" xfId="0" applyFont="1"/>
    <xf numFmtId="8" fontId="0" fillId="0" borderId="0" xfId="0" applyNumberFormat="1"/>
    <xf numFmtId="0" fontId="0" fillId="0" borderId="0" xfId="0" applyAlignment="1">
      <alignment horizontal="left"/>
    </xf>
    <xf numFmtId="0" fontId="3" fillId="2" borderId="0" xfId="0" applyFont="1" applyFill="1"/>
    <xf numFmtId="0" fontId="3" fillId="3" borderId="0" xfId="0" applyFont="1" applyFill="1" applyAlignment="1"/>
    <xf numFmtId="0" fontId="0" fillId="3" borderId="0" xfId="0" applyFill="1"/>
    <xf numFmtId="0" fontId="3" fillId="3" borderId="0" xfId="0" applyFont="1" applyFill="1"/>
    <xf numFmtId="0" fontId="0" fillId="5" borderId="0" xfId="0" applyFill="1"/>
    <xf numFmtId="0" fontId="8" fillId="3" borderId="0" xfId="0" applyFont="1" applyFill="1"/>
    <xf numFmtId="0" fontId="0" fillId="0" borderId="0" xfId="0" applyFill="1"/>
    <xf numFmtId="169" fontId="0" fillId="0" borderId="0" xfId="0" applyNumberFormat="1"/>
    <xf numFmtId="0" fontId="9" fillId="0" borderId="0" xfId="0" applyFont="1"/>
    <xf numFmtId="1" fontId="0" fillId="0" borderId="0" xfId="0" applyNumberFormat="1"/>
    <xf numFmtId="49" fontId="6" fillId="0" borderId="0" xfId="0" applyNumberFormat="1" applyFont="1"/>
    <xf numFmtId="49" fontId="0" fillId="0" borderId="0" xfId="0" applyNumberFormat="1"/>
    <xf numFmtId="49" fontId="12" fillId="0" borderId="0" xfId="0" applyNumberFormat="1" applyFont="1"/>
    <xf numFmtId="1" fontId="12" fillId="0" borderId="0" xfId="0" applyNumberFormat="1" applyFont="1"/>
    <xf numFmtId="0" fontId="10" fillId="7" borderId="0" xfId="0" applyFont="1" applyFill="1" applyAlignment="1"/>
    <xf numFmtId="0" fontId="10" fillId="7" borderId="0" xfId="0" applyFont="1" applyFill="1"/>
    <xf numFmtId="0" fontId="13" fillId="4" borderId="0" xfId="0" applyFont="1" applyFill="1"/>
    <xf numFmtId="0" fontId="14" fillId="0" borderId="0" xfId="0" applyFont="1"/>
    <xf numFmtId="0" fontId="12" fillId="0" borderId="0" xfId="0" applyFont="1"/>
    <xf numFmtId="0" fontId="2" fillId="5" borderId="0" xfId="0" applyFont="1" applyFill="1"/>
    <xf numFmtId="0" fontId="2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2" fillId="8" borderId="0" xfId="0" applyFont="1" applyFill="1"/>
    <xf numFmtId="2" fontId="2" fillId="8" borderId="0" xfId="0" applyNumberFormat="1" applyFont="1" applyFill="1"/>
    <xf numFmtId="0" fontId="13" fillId="0" borderId="0" xfId="0" applyFont="1"/>
    <xf numFmtId="0" fontId="0" fillId="8" borderId="0" xfId="0" applyNumberFormat="1" applyFill="1" applyAlignment="1">
      <alignment horizontal="left"/>
    </xf>
    <xf numFmtId="0" fontId="3" fillId="6" borderId="0" xfId="0" applyFont="1" applyFill="1"/>
    <xf numFmtId="0" fontId="3" fillId="9" borderId="0" xfId="0" applyFont="1" applyFill="1"/>
    <xf numFmtId="9" fontId="3" fillId="9" borderId="0" xfId="0" applyNumberFormat="1" applyFont="1" applyFill="1"/>
    <xf numFmtId="0" fontId="2" fillId="8" borderId="0" xfId="0" applyNumberFormat="1" applyFont="1" applyFill="1" applyAlignment="1">
      <alignment horizontal="left"/>
    </xf>
  </cellXfs>
  <cellStyles count="2">
    <cellStyle name="Hiperłącze" xfId="1" builtinId="8"/>
    <cellStyle name="Normalny" xfId="0" builtinId="0"/>
  </cellStyles>
  <dxfs count="17"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</dxfs>
  <tableStyles count="0" defaultTableStyle="TableStyleMedium2" defaultPivotStyle="PivotStyleLight16"/>
  <colors>
    <mruColors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Ranking wydajności procesorów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Ranking!$B$4</c:f>
              <c:strCache>
                <c:ptCount val="1"/>
                <c:pt idx="0">
                  <c:v>Punktacja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Ranking!$A$5:$A$17</c:f>
              <c:strCache>
                <c:ptCount val="13"/>
                <c:pt idx="0">
                  <c:v>AMD E2-3000M APU @ 1,8 GHz</c:v>
                </c:pt>
                <c:pt idx="1">
                  <c:v>AMD E2-3800 APU</c:v>
                </c:pt>
                <c:pt idx="2">
                  <c:v>AMD A4-6210 APU</c:v>
                </c:pt>
                <c:pt idx="3">
                  <c:v>i3-4005U @ 1,7 GHz</c:v>
                </c:pt>
                <c:pt idx="4">
                  <c:v>i3-5010U @ 2,1 GHz</c:v>
                </c:pt>
                <c:pt idx="5">
                  <c:v>i3-4000M @ 2,40 GHz</c:v>
                </c:pt>
                <c:pt idx="6">
                  <c:v>i5-4210U @ 1,7 GHz</c:v>
                </c:pt>
                <c:pt idx="7">
                  <c:v>i5-5200U @ 2,2 GHz</c:v>
                </c:pt>
                <c:pt idx="8">
                  <c:v>i3-4160T @ 3,1 GHz</c:v>
                </c:pt>
                <c:pt idx="9">
                  <c:v>i5-4210H @ 2,9 GHz</c:v>
                </c:pt>
                <c:pt idx="10">
                  <c:v>i5-4460T @ 1,9 GHz</c:v>
                </c:pt>
                <c:pt idx="11">
                  <c:v>i5-3330S @ 2,70 GHz</c:v>
                </c:pt>
                <c:pt idx="12">
                  <c:v>i5-4460S @ 2,90 GHz</c:v>
                </c:pt>
              </c:strCache>
            </c:strRef>
          </c:cat>
          <c:val>
            <c:numRef>
              <c:f>Ranking!$B$5:$B$17</c:f>
              <c:numCache>
                <c:formatCode>General</c:formatCode>
                <c:ptCount val="13"/>
                <c:pt idx="0">
                  <c:v>1105</c:v>
                </c:pt>
                <c:pt idx="1">
                  <c:v>1635</c:v>
                </c:pt>
                <c:pt idx="2">
                  <c:v>2120</c:v>
                </c:pt>
                <c:pt idx="3">
                  <c:v>2419</c:v>
                </c:pt>
                <c:pt idx="4">
                  <c:v>3053</c:v>
                </c:pt>
                <c:pt idx="5">
                  <c:v>3250</c:v>
                </c:pt>
                <c:pt idx="6">
                  <c:v>3387</c:v>
                </c:pt>
                <c:pt idx="7">
                  <c:v>3509</c:v>
                </c:pt>
                <c:pt idx="8">
                  <c:v>4454</c:v>
                </c:pt>
                <c:pt idx="9">
                  <c:v>4552</c:v>
                </c:pt>
                <c:pt idx="10">
                  <c:v>4879</c:v>
                </c:pt>
                <c:pt idx="11">
                  <c:v>5603</c:v>
                </c:pt>
                <c:pt idx="12">
                  <c:v>6359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33504"/>
        <c:axId val="31536304"/>
      </c:barChart>
      <c:catAx>
        <c:axId val="315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536304"/>
        <c:crosses val="autoZero"/>
        <c:auto val="1"/>
        <c:lblAlgn val="ctr"/>
        <c:lblOffset val="100"/>
        <c:noMultiLvlLbl val="0"/>
      </c:catAx>
      <c:valAx>
        <c:axId val="31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53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Ranking wydajności kart graficznych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Ranking!$B$20</c:f>
              <c:strCache>
                <c:ptCount val="1"/>
                <c:pt idx="0">
                  <c:v>Punktacja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Ranking!$A$21:$A$29</c:f>
              <c:strCache>
                <c:ptCount val="9"/>
                <c:pt idx="0">
                  <c:v>Intel HD 2000</c:v>
                </c:pt>
                <c:pt idx="1">
                  <c:v>Radeon HD 7450A</c:v>
                </c:pt>
                <c:pt idx="2">
                  <c:v>Radeon HD 8280</c:v>
                </c:pt>
                <c:pt idx="3">
                  <c:v>GeForce GT 720M</c:v>
                </c:pt>
                <c:pt idx="4">
                  <c:v>Intel HD 4400</c:v>
                </c:pt>
                <c:pt idx="5">
                  <c:v>GeForce GT 820M</c:v>
                </c:pt>
                <c:pt idx="6">
                  <c:v>Intel HD 5000</c:v>
                </c:pt>
                <c:pt idx="7">
                  <c:v>Intel HD 4600</c:v>
                </c:pt>
                <c:pt idx="8">
                  <c:v>GeForce GT 840M</c:v>
                </c:pt>
              </c:strCache>
            </c:strRef>
          </c:cat>
          <c:val>
            <c:numRef>
              <c:f>Ranking!$B$21:$B$29</c:f>
              <c:numCache>
                <c:formatCode>0</c:formatCode>
                <c:ptCount val="9"/>
                <c:pt idx="0">
                  <c:v>225</c:v>
                </c:pt>
                <c:pt idx="1">
                  <c:v>288</c:v>
                </c:pt>
                <c:pt idx="2">
                  <c:v>325</c:v>
                </c:pt>
                <c:pt idx="3">
                  <c:v>529</c:v>
                </c:pt>
                <c:pt idx="4">
                  <c:v>546</c:v>
                </c:pt>
                <c:pt idx="5">
                  <c:v>576</c:v>
                </c:pt>
                <c:pt idx="6">
                  <c:v>597</c:v>
                </c:pt>
                <c:pt idx="7">
                  <c:v>715</c:v>
                </c:pt>
                <c:pt idx="8">
                  <c:v>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818608"/>
        <c:axId val="31534624"/>
      </c:barChart>
      <c:catAx>
        <c:axId val="38081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534624"/>
        <c:crosses val="autoZero"/>
        <c:auto val="1"/>
        <c:lblAlgn val="ctr"/>
        <c:lblOffset val="100"/>
        <c:noMultiLvlLbl val="0"/>
      </c:catAx>
      <c:valAx>
        <c:axId val="315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081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2</xdr:row>
      <xdr:rowOff>0</xdr:rowOff>
    </xdr:from>
    <xdr:to>
      <xdr:col>4</xdr:col>
      <xdr:colOff>1704975</xdr:colOff>
      <xdr:row>17</xdr:row>
      <xdr:rowOff>38100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590549</xdr:colOff>
      <xdr:row>18</xdr:row>
      <xdr:rowOff>28574</xdr:rowOff>
    </xdr:from>
    <xdr:to>
      <xdr:col>4</xdr:col>
      <xdr:colOff>1685925</xdr:colOff>
      <xdr:row>31</xdr:row>
      <xdr:rowOff>161925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kapiec.pl/site/cat/51/comp/13479004" TargetMode="External"/><Relationship Id="rId18" Type="http://schemas.openxmlformats.org/officeDocument/2006/relationships/hyperlink" Target="http://www.skapiec.pl/site/cat/51/comp/5399621" TargetMode="External"/><Relationship Id="rId26" Type="http://schemas.openxmlformats.org/officeDocument/2006/relationships/hyperlink" Target="http://www.skapiec.pl/site/cat/51/comp/13263244" TargetMode="External"/><Relationship Id="rId3" Type="http://schemas.openxmlformats.org/officeDocument/2006/relationships/hyperlink" Target="http://www.skapiec.pl/site/cat/51/comp/11946327" TargetMode="External"/><Relationship Id="rId21" Type="http://schemas.openxmlformats.org/officeDocument/2006/relationships/hyperlink" Target="http://www.skapiec.pl/site/cat/51/comp/12123696" TargetMode="External"/><Relationship Id="rId7" Type="http://schemas.openxmlformats.org/officeDocument/2006/relationships/hyperlink" Target="http://www.skapiec.pl/site/cat/51/comp/13281613" TargetMode="External"/><Relationship Id="rId12" Type="http://schemas.openxmlformats.org/officeDocument/2006/relationships/hyperlink" Target="http://www.skapiec.pl/site/cat/51/comp/13597509" TargetMode="External"/><Relationship Id="rId17" Type="http://schemas.openxmlformats.org/officeDocument/2006/relationships/hyperlink" Target="http://www.skapiec.pl/site/cat/51/comp/12700476" TargetMode="External"/><Relationship Id="rId25" Type="http://schemas.openxmlformats.org/officeDocument/2006/relationships/hyperlink" Target="http://www.skapiec.pl/site/cat/51/comp/13138238" TargetMode="External"/><Relationship Id="rId33" Type="http://schemas.openxmlformats.org/officeDocument/2006/relationships/comments" Target="../comments1.xml"/><Relationship Id="rId2" Type="http://schemas.openxmlformats.org/officeDocument/2006/relationships/hyperlink" Target="http://www.skapiec.pl/site/cat/51/comp/13263260" TargetMode="External"/><Relationship Id="rId16" Type="http://schemas.openxmlformats.org/officeDocument/2006/relationships/hyperlink" Target="http://www.skapiec.pl/site/cat/51/comp/13385109" TargetMode="External"/><Relationship Id="rId20" Type="http://schemas.openxmlformats.org/officeDocument/2006/relationships/hyperlink" Target="http://www.skapiec.pl/site/cat/51/comp/13597509" TargetMode="External"/><Relationship Id="rId29" Type="http://schemas.openxmlformats.org/officeDocument/2006/relationships/hyperlink" Target="http://www.skapiec.pl/site/cat/51/comp/13263281" TargetMode="External"/><Relationship Id="rId1" Type="http://schemas.openxmlformats.org/officeDocument/2006/relationships/hyperlink" Target="http://www.skapiec.pl/site/cat/51/comp/13263265" TargetMode="External"/><Relationship Id="rId6" Type="http://schemas.openxmlformats.org/officeDocument/2006/relationships/hyperlink" Target="http://www.skapiec.pl/site/cat/51/comp/13281623" TargetMode="External"/><Relationship Id="rId11" Type="http://schemas.openxmlformats.org/officeDocument/2006/relationships/hyperlink" Target="http://www.skapiec.pl/site/cat/51/comp/12839552" TargetMode="External"/><Relationship Id="rId24" Type="http://schemas.openxmlformats.org/officeDocument/2006/relationships/hyperlink" Target="http://www.skapiec.pl/site/cat/51/comp/14363821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http://www.skapiec.pl/site/cat/51/comp/12839518" TargetMode="External"/><Relationship Id="rId15" Type="http://schemas.openxmlformats.org/officeDocument/2006/relationships/hyperlink" Target="http://www.skapiec.pl/site/cat/51/comp/12600441" TargetMode="External"/><Relationship Id="rId23" Type="http://schemas.openxmlformats.org/officeDocument/2006/relationships/hyperlink" Target="http://www.skapiec.pl/site/cat/51/comp/12729870" TargetMode="External"/><Relationship Id="rId28" Type="http://schemas.openxmlformats.org/officeDocument/2006/relationships/hyperlink" Target="http://www.skapiec.pl/site/cat/51/comp/9303836" TargetMode="External"/><Relationship Id="rId10" Type="http://schemas.openxmlformats.org/officeDocument/2006/relationships/hyperlink" Target="http://www.skapiec.pl/site/cat/51/comp/12601559" TargetMode="External"/><Relationship Id="rId19" Type="http://schemas.openxmlformats.org/officeDocument/2006/relationships/hyperlink" Target="http://www.skapiec.pl/site/cat/51/comp/12839552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skapiec.pl/site/cat/51/comp/12123696" TargetMode="External"/><Relationship Id="rId9" Type="http://schemas.openxmlformats.org/officeDocument/2006/relationships/hyperlink" Target="http://www.skapiec.pl/site/cat/51/comp/13138309" TargetMode="External"/><Relationship Id="rId14" Type="http://schemas.openxmlformats.org/officeDocument/2006/relationships/hyperlink" Target="http://www.skapiec.pl/site/cat/51/comp/12601551" TargetMode="External"/><Relationship Id="rId22" Type="http://schemas.openxmlformats.org/officeDocument/2006/relationships/hyperlink" Target="http://www.skapiec.pl/site/cat/51/comp/12729870" TargetMode="External"/><Relationship Id="rId27" Type="http://schemas.openxmlformats.org/officeDocument/2006/relationships/hyperlink" Target="http://www.skapiec.pl/site/cat/51/comp/13409689" TargetMode="External"/><Relationship Id="rId30" Type="http://schemas.openxmlformats.org/officeDocument/2006/relationships/printerSettings" Target="../printerSettings/printerSettings1.bin"/><Relationship Id="rId8" Type="http://schemas.openxmlformats.org/officeDocument/2006/relationships/hyperlink" Target="http://www.skapiec.pl/site/cat/51/comp/1260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5"/>
  <sheetViews>
    <sheetView tabSelected="1" workbookViewId="0">
      <selection activeCell="B12" sqref="B12"/>
    </sheetView>
  </sheetViews>
  <sheetFormatPr defaultRowHeight="15" x14ac:dyDescent="0.25"/>
  <cols>
    <col min="1" max="1" width="34.28515625" customWidth="1"/>
    <col min="2" max="2" width="26.7109375" customWidth="1"/>
    <col min="3" max="3" width="33.5703125" customWidth="1"/>
    <col min="4" max="4" width="34" customWidth="1"/>
    <col min="5" max="5" width="34.5703125" customWidth="1"/>
    <col min="6" max="6" width="27.7109375" customWidth="1"/>
    <col min="7" max="7" width="23.85546875" customWidth="1"/>
    <col min="8" max="8" width="28.5703125" customWidth="1"/>
    <col min="9" max="9" width="28" customWidth="1"/>
    <col min="10" max="10" width="25.140625" customWidth="1"/>
    <col min="11" max="11" width="31.5703125" customWidth="1"/>
    <col min="12" max="12" width="26" customWidth="1"/>
    <col min="13" max="13" width="31.7109375" customWidth="1"/>
    <col min="14" max="14" width="23.7109375" customWidth="1"/>
    <col min="15" max="15" width="24.5703125" customWidth="1"/>
    <col min="16" max="16" width="23.140625" customWidth="1"/>
    <col min="17" max="17" width="26.85546875" customWidth="1"/>
    <col min="18" max="18" width="30.85546875" customWidth="1"/>
    <col min="19" max="19" width="36.28515625" customWidth="1"/>
    <col min="20" max="20" width="28.85546875" customWidth="1"/>
    <col min="21" max="21" width="30.42578125" customWidth="1"/>
    <col min="22" max="22" width="29.140625" customWidth="1"/>
    <col min="23" max="23" width="27.140625" customWidth="1"/>
    <col min="24" max="24" width="24.140625" customWidth="1"/>
  </cols>
  <sheetData>
    <row r="1" spans="1:18" x14ac:dyDescent="0.25">
      <c r="A1" s="12" t="s">
        <v>0</v>
      </c>
      <c r="B1" s="41" t="s">
        <v>155</v>
      </c>
    </row>
    <row r="3" spans="1:18" x14ac:dyDescent="0.25">
      <c r="A3" s="12" t="s">
        <v>1</v>
      </c>
      <c r="B3" s="11"/>
      <c r="Q3" s="24" t="s">
        <v>126</v>
      </c>
      <c r="R3" s="24"/>
    </row>
    <row r="4" spans="1:18" x14ac:dyDescent="0.25">
      <c r="A4" s="9" t="s">
        <v>2</v>
      </c>
      <c r="B4" s="9" t="s">
        <v>3</v>
      </c>
      <c r="Q4" s="25" t="s">
        <v>2</v>
      </c>
      <c r="R4" s="25" t="s">
        <v>3</v>
      </c>
    </row>
    <row r="5" spans="1:18" x14ac:dyDescent="0.25">
      <c r="A5" t="s">
        <v>120</v>
      </c>
      <c r="B5">
        <v>1105</v>
      </c>
      <c r="Q5" s="17" t="s">
        <v>114</v>
      </c>
      <c r="R5" s="17">
        <v>2120</v>
      </c>
    </row>
    <row r="6" spans="1:18" x14ac:dyDescent="0.25">
      <c r="A6" t="s">
        <v>113</v>
      </c>
      <c r="B6">
        <v>1635</v>
      </c>
      <c r="Q6" s="17" t="s">
        <v>120</v>
      </c>
      <c r="R6" s="17">
        <v>1105</v>
      </c>
    </row>
    <row r="7" spans="1:18" x14ac:dyDescent="0.25">
      <c r="A7" t="s">
        <v>114</v>
      </c>
      <c r="B7">
        <v>2120</v>
      </c>
      <c r="Q7" s="17" t="s">
        <v>113</v>
      </c>
      <c r="R7" s="17">
        <v>1635</v>
      </c>
    </row>
    <row r="8" spans="1:18" x14ac:dyDescent="0.25">
      <c r="A8" t="s">
        <v>124</v>
      </c>
      <c r="B8">
        <v>2419</v>
      </c>
      <c r="Q8" s="17" t="s">
        <v>143</v>
      </c>
      <c r="R8" s="17">
        <v>3250</v>
      </c>
    </row>
    <row r="9" spans="1:18" x14ac:dyDescent="0.25">
      <c r="A9" t="s">
        <v>4</v>
      </c>
      <c r="B9">
        <v>3053</v>
      </c>
      <c r="Q9" s="17" t="s">
        <v>124</v>
      </c>
      <c r="R9" s="17">
        <v>2419</v>
      </c>
    </row>
    <row r="10" spans="1:18" x14ac:dyDescent="0.25">
      <c r="A10" t="s">
        <v>143</v>
      </c>
      <c r="B10">
        <v>3250</v>
      </c>
      <c r="Q10" s="17" t="s">
        <v>5</v>
      </c>
      <c r="R10" s="17">
        <v>4454</v>
      </c>
    </row>
    <row r="11" spans="1:18" x14ac:dyDescent="0.25">
      <c r="A11" s="1" t="s">
        <v>18</v>
      </c>
      <c r="B11">
        <v>3387</v>
      </c>
      <c r="Q11" s="17" t="s">
        <v>4</v>
      </c>
      <c r="R11" s="17">
        <v>3053</v>
      </c>
    </row>
    <row r="12" spans="1:18" x14ac:dyDescent="0.25">
      <c r="A12" t="s">
        <v>7</v>
      </c>
      <c r="B12">
        <v>3509</v>
      </c>
      <c r="Q12" s="17" t="s">
        <v>144</v>
      </c>
      <c r="R12" s="17">
        <v>5603</v>
      </c>
    </row>
    <row r="13" spans="1:18" x14ac:dyDescent="0.25">
      <c r="A13" t="s">
        <v>5</v>
      </c>
      <c r="B13">
        <v>4454</v>
      </c>
      <c r="Q13" s="17" t="s">
        <v>137</v>
      </c>
      <c r="R13" s="17">
        <v>4552</v>
      </c>
    </row>
    <row r="14" spans="1:18" x14ac:dyDescent="0.25">
      <c r="A14" t="s">
        <v>137</v>
      </c>
      <c r="B14">
        <v>4552</v>
      </c>
      <c r="Q14" s="26" t="s">
        <v>18</v>
      </c>
      <c r="R14" s="17">
        <v>3387</v>
      </c>
    </row>
    <row r="15" spans="1:18" x14ac:dyDescent="0.25">
      <c r="A15" t="s">
        <v>6</v>
      </c>
      <c r="B15">
        <v>4879</v>
      </c>
      <c r="Q15" s="17" t="s">
        <v>145</v>
      </c>
      <c r="R15" s="17">
        <v>6359</v>
      </c>
    </row>
    <row r="16" spans="1:18" x14ac:dyDescent="0.25">
      <c r="A16" t="s">
        <v>144</v>
      </c>
      <c r="B16">
        <v>5603</v>
      </c>
      <c r="Q16" s="17" t="s">
        <v>6</v>
      </c>
      <c r="R16" s="17">
        <v>4879</v>
      </c>
    </row>
    <row r="17" spans="1:18" x14ac:dyDescent="0.25">
      <c r="A17" t="s">
        <v>145</v>
      </c>
      <c r="B17">
        <v>6359</v>
      </c>
      <c r="Q17" s="17" t="s">
        <v>7</v>
      </c>
      <c r="R17" s="17">
        <v>3509</v>
      </c>
    </row>
    <row r="19" spans="1:18" x14ac:dyDescent="0.25">
      <c r="A19" s="10" t="s">
        <v>87</v>
      </c>
      <c r="B19" s="11"/>
      <c r="Q19" s="23" t="s">
        <v>125</v>
      </c>
      <c r="R19" s="24"/>
    </row>
    <row r="20" spans="1:18" x14ac:dyDescent="0.25">
      <c r="A20" s="9" t="s">
        <v>2</v>
      </c>
      <c r="B20" s="9" t="s">
        <v>3</v>
      </c>
      <c r="Q20" s="25" t="s">
        <v>2</v>
      </c>
      <c r="R20" s="25" t="s">
        <v>3</v>
      </c>
    </row>
    <row r="21" spans="1:18" x14ac:dyDescent="0.25">
      <c r="A21" s="19" t="s">
        <v>94</v>
      </c>
      <c r="B21" s="18">
        <v>225</v>
      </c>
      <c r="Q21" s="27" t="s">
        <v>118</v>
      </c>
      <c r="R21" s="27">
        <v>0</v>
      </c>
    </row>
    <row r="22" spans="1:18" x14ac:dyDescent="0.25">
      <c r="A22" s="20" t="s">
        <v>65</v>
      </c>
      <c r="B22" s="18">
        <v>288</v>
      </c>
      <c r="Q22" s="21" t="s">
        <v>55</v>
      </c>
      <c r="R22" s="22">
        <v>529</v>
      </c>
    </row>
    <row r="23" spans="1:18" x14ac:dyDescent="0.25">
      <c r="A23" s="20" t="s">
        <v>115</v>
      </c>
      <c r="B23" s="18">
        <v>325</v>
      </c>
      <c r="Q23" s="21" t="s">
        <v>17</v>
      </c>
      <c r="R23" s="22">
        <v>576</v>
      </c>
    </row>
    <row r="24" spans="1:18" x14ac:dyDescent="0.25">
      <c r="A24" s="19" t="s">
        <v>55</v>
      </c>
      <c r="B24" s="18">
        <v>529</v>
      </c>
      <c r="Q24" s="21" t="s">
        <v>48</v>
      </c>
      <c r="R24" s="22">
        <v>843</v>
      </c>
    </row>
    <row r="25" spans="1:18" x14ac:dyDescent="0.25">
      <c r="A25" s="20" t="s">
        <v>90</v>
      </c>
      <c r="B25" s="18">
        <v>546</v>
      </c>
      <c r="Q25" s="21" t="s">
        <v>94</v>
      </c>
      <c r="R25" s="22">
        <v>225</v>
      </c>
    </row>
    <row r="26" spans="1:18" x14ac:dyDescent="0.25">
      <c r="A26" s="19" t="s">
        <v>17</v>
      </c>
      <c r="B26" s="18">
        <v>576</v>
      </c>
      <c r="Q26" s="21" t="s">
        <v>90</v>
      </c>
      <c r="R26" s="22">
        <v>546</v>
      </c>
    </row>
    <row r="27" spans="1:18" x14ac:dyDescent="0.25">
      <c r="A27" s="19" t="s">
        <v>89</v>
      </c>
      <c r="B27" s="18">
        <v>597</v>
      </c>
      <c r="Q27" s="21" t="s">
        <v>91</v>
      </c>
      <c r="R27" s="22">
        <v>715</v>
      </c>
    </row>
    <row r="28" spans="1:18" x14ac:dyDescent="0.25">
      <c r="A28" s="19" t="s">
        <v>91</v>
      </c>
      <c r="B28" s="18">
        <v>715</v>
      </c>
      <c r="Q28" s="21" t="s">
        <v>89</v>
      </c>
      <c r="R28" s="22">
        <v>597</v>
      </c>
    </row>
    <row r="29" spans="1:18" x14ac:dyDescent="0.25">
      <c r="A29" s="20" t="s">
        <v>48</v>
      </c>
      <c r="B29" s="18">
        <v>843</v>
      </c>
      <c r="Q29" s="21" t="s">
        <v>65</v>
      </c>
      <c r="R29" s="22">
        <v>288</v>
      </c>
    </row>
    <row r="30" spans="1:18" x14ac:dyDescent="0.25">
      <c r="Q30" s="21" t="s">
        <v>115</v>
      </c>
      <c r="R30" s="22">
        <v>325</v>
      </c>
    </row>
    <row r="36" spans="1:23" x14ac:dyDescent="0.25">
      <c r="A36" s="44" t="s">
        <v>129</v>
      </c>
      <c r="B36" s="45">
        <v>1.5</v>
      </c>
      <c r="I36" t="e">
        <f>VALUE(I43)</f>
        <v>#VALUE!</v>
      </c>
    </row>
    <row r="37" spans="1:23" x14ac:dyDescent="0.25">
      <c r="I37" t="str">
        <f>TRIM(SUBSTITUTE(I43,"GB"," "))</f>
        <v>4</v>
      </c>
    </row>
    <row r="40" spans="1:23" ht="21" customHeight="1" x14ac:dyDescent="0.35">
      <c r="A40" s="14" t="s">
        <v>88</v>
      </c>
      <c r="B40" s="12"/>
      <c r="C40" s="12"/>
      <c r="D40" s="12"/>
      <c r="E40" s="12"/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5">
      <c r="A41" s="28" t="s">
        <v>2</v>
      </c>
      <c r="B41" s="29" t="s">
        <v>116</v>
      </c>
      <c r="C41" s="29" t="s">
        <v>8</v>
      </c>
      <c r="D41" s="29" t="s">
        <v>8</v>
      </c>
      <c r="E41" s="29" t="s">
        <v>16</v>
      </c>
      <c r="F41" s="29" t="s">
        <v>22</v>
      </c>
      <c r="G41" s="29" t="s">
        <v>23</v>
      </c>
      <c r="H41" s="29" t="s">
        <v>29</v>
      </c>
      <c r="I41" s="29" t="s">
        <v>33</v>
      </c>
      <c r="J41" s="29" t="s">
        <v>36</v>
      </c>
      <c r="K41" s="29" t="s">
        <v>39</v>
      </c>
      <c r="L41" s="29" t="s">
        <v>41</v>
      </c>
      <c r="M41" s="29" t="s">
        <v>43</v>
      </c>
      <c r="N41" s="29" t="s">
        <v>45</v>
      </c>
      <c r="O41" s="29" t="s">
        <v>45</v>
      </c>
      <c r="P41" s="29" t="s">
        <v>47</v>
      </c>
      <c r="Q41" s="29" t="s">
        <v>51</v>
      </c>
      <c r="R41" s="29" t="s">
        <v>53</v>
      </c>
      <c r="S41" s="29" t="s">
        <v>47</v>
      </c>
      <c r="T41" s="29" t="s">
        <v>56</v>
      </c>
      <c r="U41" s="29" t="s">
        <v>58</v>
      </c>
      <c r="V41" s="29" t="s">
        <v>61</v>
      </c>
      <c r="W41" s="29" t="s">
        <v>63</v>
      </c>
    </row>
    <row r="42" spans="1:23" x14ac:dyDescent="0.25">
      <c r="A42" s="13" t="s">
        <v>9</v>
      </c>
      <c r="B42" s="8" t="s">
        <v>117</v>
      </c>
      <c r="C42" s="8" t="s">
        <v>13</v>
      </c>
      <c r="D42" s="8" t="s">
        <v>13</v>
      </c>
      <c r="E42" s="8" t="s">
        <v>124</v>
      </c>
      <c r="F42" s="8" t="s">
        <v>18</v>
      </c>
      <c r="G42" s="8" t="s">
        <v>18</v>
      </c>
      <c r="H42" s="30" t="s">
        <v>5</v>
      </c>
      <c r="I42" s="8" t="s">
        <v>34</v>
      </c>
      <c r="J42" s="8" t="s">
        <v>18</v>
      </c>
      <c r="K42" s="30" t="s">
        <v>6</v>
      </c>
      <c r="L42" s="30" t="s">
        <v>5</v>
      </c>
      <c r="M42" s="30" t="s">
        <v>6</v>
      </c>
      <c r="N42" s="30" t="s">
        <v>6</v>
      </c>
      <c r="O42" s="30" t="s">
        <v>6</v>
      </c>
      <c r="P42" s="8" t="s">
        <v>4</v>
      </c>
      <c r="Q42" s="30" t="s">
        <v>6</v>
      </c>
      <c r="R42" s="30" t="s">
        <v>6</v>
      </c>
      <c r="S42" s="8" t="s">
        <v>4</v>
      </c>
      <c r="T42" s="30" t="s">
        <v>6</v>
      </c>
      <c r="U42" s="8" t="s">
        <v>7</v>
      </c>
      <c r="V42" s="8" t="s">
        <v>72</v>
      </c>
      <c r="W42" s="8" t="s">
        <v>71</v>
      </c>
    </row>
    <row r="43" spans="1:23" x14ac:dyDescent="0.25">
      <c r="A43" s="13" t="s">
        <v>10</v>
      </c>
      <c r="B43" s="8" t="s">
        <v>14</v>
      </c>
      <c r="C43" s="8" t="s">
        <v>14</v>
      </c>
      <c r="D43" s="8" t="s">
        <v>19</v>
      </c>
      <c r="E43" s="8" t="s">
        <v>14</v>
      </c>
      <c r="F43" s="8" t="s">
        <v>19</v>
      </c>
      <c r="G43" s="8" t="s">
        <v>14</v>
      </c>
      <c r="H43" s="8" t="s">
        <v>14</v>
      </c>
      <c r="I43" s="8" t="s">
        <v>14</v>
      </c>
      <c r="J43" s="8" t="s">
        <v>19</v>
      </c>
      <c r="K43" s="8" t="s">
        <v>14</v>
      </c>
      <c r="L43" s="8" t="s">
        <v>14</v>
      </c>
      <c r="M43" s="8" t="s">
        <v>14</v>
      </c>
      <c r="N43" s="8" t="s">
        <v>14</v>
      </c>
      <c r="O43" s="30" t="s">
        <v>19</v>
      </c>
      <c r="P43" s="8" t="s">
        <v>14</v>
      </c>
      <c r="Q43" s="8" t="s">
        <v>14</v>
      </c>
      <c r="R43" s="8" t="s">
        <v>14</v>
      </c>
      <c r="S43" s="8" t="s">
        <v>19</v>
      </c>
      <c r="T43" s="30" t="s">
        <v>19</v>
      </c>
      <c r="U43" s="8" t="s">
        <v>14</v>
      </c>
      <c r="V43" s="8" t="s">
        <v>14</v>
      </c>
      <c r="W43" s="8" t="s">
        <v>14</v>
      </c>
    </row>
    <row r="44" spans="1:23" x14ac:dyDescent="0.25">
      <c r="A44" s="13" t="s">
        <v>11</v>
      </c>
      <c r="B44" s="8" t="s">
        <v>62</v>
      </c>
      <c r="C44" s="8" t="s">
        <v>15</v>
      </c>
      <c r="D44" s="8" t="s">
        <v>15</v>
      </c>
      <c r="E44" s="8" t="s">
        <v>15</v>
      </c>
      <c r="F44" s="8" t="s">
        <v>15</v>
      </c>
      <c r="G44" s="8" t="s">
        <v>15</v>
      </c>
      <c r="H44" s="8" t="s">
        <v>15</v>
      </c>
      <c r="I44" s="8" t="s">
        <v>15</v>
      </c>
      <c r="J44" s="8" t="s">
        <v>15</v>
      </c>
      <c r="K44" s="8" t="s">
        <v>15</v>
      </c>
      <c r="L44" s="8" t="s">
        <v>15</v>
      </c>
      <c r="M44" s="8" t="s">
        <v>15</v>
      </c>
      <c r="N44" s="8" t="s">
        <v>15</v>
      </c>
      <c r="O44" s="8" t="s">
        <v>15</v>
      </c>
      <c r="P44" s="8" t="s">
        <v>15</v>
      </c>
      <c r="Q44" s="8" t="s">
        <v>15</v>
      </c>
      <c r="R44" s="8" t="s">
        <v>15</v>
      </c>
      <c r="S44" s="8" t="s">
        <v>15</v>
      </c>
      <c r="T44" s="8" t="s">
        <v>15</v>
      </c>
      <c r="U44" s="8" t="s">
        <v>15</v>
      </c>
      <c r="V44" s="31" t="s">
        <v>62</v>
      </c>
      <c r="W44" s="8" t="s">
        <v>15</v>
      </c>
    </row>
    <row r="45" spans="1:23" x14ac:dyDescent="0.25">
      <c r="A45" s="13" t="s">
        <v>93</v>
      </c>
      <c r="B45" s="8" t="s">
        <v>115</v>
      </c>
      <c r="C45" s="32" t="s">
        <v>17</v>
      </c>
      <c r="D45" s="33" t="s">
        <v>17</v>
      </c>
      <c r="E45" s="33" t="s">
        <v>17</v>
      </c>
      <c r="F45" s="34" t="s">
        <v>17</v>
      </c>
      <c r="G45" s="34" t="s">
        <v>17</v>
      </c>
      <c r="H45" s="34" t="s">
        <v>17</v>
      </c>
      <c r="I45" s="8" t="s">
        <v>17</v>
      </c>
      <c r="J45" s="8" t="s">
        <v>35</v>
      </c>
      <c r="K45" s="8" t="s">
        <v>17</v>
      </c>
      <c r="L45" s="8" t="s">
        <v>17</v>
      </c>
      <c r="M45" s="8" t="s">
        <v>17</v>
      </c>
      <c r="N45" s="8" t="s">
        <v>17</v>
      </c>
      <c r="O45" s="8" t="s">
        <v>17</v>
      </c>
      <c r="P45" s="30" t="s">
        <v>48</v>
      </c>
      <c r="Q45" s="8" t="s">
        <v>17</v>
      </c>
      <c r="R45" s="8" t="s">
        <v>17</v>
      </c>
      <c r="S45" s="30" t="s">
        <v>48</v>
      </c>
      <c r="T45" s="30" t="s">
        <v>55</v>
      </c>
      <c r="U45" s="30" t="s">
        <v>48</v>
      </c>
      <c r="V45" s="8" t="s">
        <v>17</v>
      </c>
      <c r="W45" s="8" t="s">
        <v>65</v>
      </c>
    </row>
    <row r="46" spans="1:23" x14ac:dyDescent="0.25">
      <c r="A46" s="13" t="s">
        <v>92</v>
      </c>
      <c r="B46" s="8" t="s">
        <v>118</v>
      </c>
      <c r="C46" s="35" t="s">
        <v>90</v>
      </c>
      <c r="D46" s="8" t="s">
        <v>90</v>
      </c>
      <c r="E46" s="8" t="s">
        <v>90</v>
      </c>
      <c r="F46" s="30" t="s">
        <v>91</v>
      </c>
      <c r="G46" s="8" t="s">
        <v>90</v>
      </c>
      <c r="H46" s="30" t="s">
        <v>91</v>
      </c>
      <c r="I46" s="8" t="s">
        <v>90</v>
      </c>
      <c r="J46" s="8" t="s">
        <v>90</v>
      </c>
      <c r="K46" s="30" t="s">
        <v>91</v>
      </c>
      <c r="L46" s="8" t="s">
        <v>90</v>
      </c>
      <c r="M46" s="30" t="s">
        <v>91</v>
      </c>
      <c r="N46" s="30" t="s">
        <v>91</v>
      </c>
      <c r="O46" s="30" t="s">
        <v>91</v>
      </c>
      <c r="P46" s="30" t="s">
        <v>91</v>
      </c>
      <c r="Q46" s="30" t="s">
        <v>91</v>
      </c>
      <c r="R46" s="30" t="s">
        <v>91</v>
      </c>
      <c r="S46" s="30" t="s">
        <v>91</v>
      </c>
      <c r="T46" s="30" t="s">
        <v>91</v>
      </c>
      <c r="U46" s="8" t="s">
        <v>81</v>
      </c>
      <c r="V46" s="8" t="s">
        <v>91</v>
      </c>
      <c r="W46" s="8" t="s">
        <v>94</v>
      </c>
    </row>
    <row r="47" spans="1:23" x14ac:dyDescent="0.25">
      <c r="A47" s="13" t="s">
        <v>12</v>
      </c>
      <c r="B47" s="8" t="s">
        <v>111</v>
      </c>
      <c r="C47" s="8" t="s">
        <v>152</v>
      </c>
      <c r="D47" s="8" t="s">
        <v>152</v>
      </c>
      <c r="E47" s="8" t="s">
        <v>152</v>
      </c>
      <c r="F47" s="8" t="s">
        <v>20</v>
      </c>
      <c r="G47" s="8" t="s">
        <v>24</v>
      </c>
      <c r="H47" s="8" t="s">
        <v>20</v>
      </c>
      <c r="I47" s="8" t="s">
        <v>20</v>
      </c>
      <c r="J47" s="8" t="s">
        <v>24</v>
      </c>
      <c r="K47" s="8" t="s">
        <v>151</v>
      </c>
      <c r="L47" s="8" t="s">
        <v>20</v>
      </c>
      <c r="M47" s="8" t="s">
        <v>150</v>
      </c>
      <c r="N47" s="8" t="s">
        <v>20</v>
      </c>
      <c r="O47" s="8" t="s">
        <v>20</v>
      </c>
      <c r="P47" s="8" t="s">
        <v>49</v>
      </c>
      <c r="Q47" s="8" t="s">
        <v>20</v>
      </c>
      <c r="R47" s="8" t="s">
        <v>150</v>
      </c>
      <c r="S47" s="8" t="s">
        <v>49</v>
      </c>
      <c r="T47" s="8" t="s">
        <v>20</v>
      </c>
      <c r="U47" s="8" t="s">
        <v>49</v>
      </c>
      <c r="V47" s="8" t="s">
        <v>20</v>
      </c>
      <c r="W47" s="8" t="s">
        <v>153</v>
      </c>
    </row>
    <row r="48" spans="1:23" x14ac:dyDescent="0.25">
      <c r="A48" s="13" t="s">
        <v>66</v>
      </c>
      <c r="B48" s="8" t="s">
        <v>67</v>
      </c>
      <c r="C48" s="8" t="s">
        <v>67</v>
      </c>
      <c r="D48" s="8" t="s">
        <v>67</v>
      </c>
      <c r="E48" s="8" t="s">
        <v>67</v>
      </c>
      <c r="F48" s="8" t="s">
        <v>67</v>
      </c>
      <c r="G48" s="8" t="s">
        <v>67</v>
      </c>
      <c r="H48" s="8" t="s">
        <v>67</v>
      </c>
      <c r="I48" s="8" t="s">
        <v>67</v>
      </c>
      <c r="J48" s="8" t="s">
        <v>67</v>
      </c>
      <c r="K48" s="8" t="s">
        <v>67</v>
      </c>
      <c r="L48" s="8" t="s">
        <v>67</v>
      </c>
      <c r="M48" s="8" t="s">
        <v>67</v>
      </c>
      <c r="N48" s="8" t="s">
        <v>67</v>
      </c>
      <c r="O48" s="8" t="s">
        <v>67</v>
      </c>
      <c r="P48" s="8" t="s">
        <v>67</v>
      </c>
      <c r="Q48" s="8" t="s">
        <v>67</v>
      </c>
      <c r="R48" s="8" t="s">
        <v>67</v>
      </c>
      <c r="S48" s="8" t="s">
        <v>67</v>
      </c>
      <c r="T48" s="8" t="s">
        <v>67</v>
      </c>
      <c r="U48" s="8" t="s">
        <v>67</v>
      </c>
      <c r="V48" s="8" t="s">
        <v>67</v>
      </c>
      <c r="W48" s="30" t="s">
        <v>69</v>
      </c>
    </row>
    <row r="49" spans="1:23" x14ac:dyDescent="0.25">
      <c r="A49" s="13" t="s">
        <v>70</v>
      </c>
      <c r="B49" s="8" t="s">
        <v>68</v>
      </c>
      <c r="C49" s="8" t="s">
        <v>68</v>
      </c>
      <c r="D49" s="8" t="s">
        <v>68</v>
      </c>
      <c r="E49" s="8" t="s">
        <v>68</v>
      </c>
      <c r="F49" s="8" t="s">
        <v>68</v>
      </c>
      <c r="G49" s="8" t="s">
        <v>68</v>
      </c>
      <c r="H49" s="8" t="s">
        <v>68</v>
      </c>
      <c r="I49" s="8" t="s">
        <v>68</v>
      </c>
      <c r="J49" s="8" t="s">
        <v>68</v>
      </c>
      <c r="K49" s="8" t="s">
        <v>68</v>
      </c>
      <c r="L49" s="8" t="s">
        <v>68</v>
      </c>
      <c r="M49" s="8" t="s">
        <v>68</v>
      </c>
      <c r="N49" s="8" t="s">
        <v>68</v>
      </c>
      <c r="O49" s="8" t="s">
        <v>68</v>
      </c>
      <c r="P49" s="8" t="s">
        <v>68</v>
      </c>
      <c r="Q49" s="8" t="s">
        <v>68</v>
      </c>
      <c r="R49" s="8" t="s">
        <v>68</v>
      </c>
      <c r="S49" s="8" t="s">
        <v>68</v>
      </c>
      <c r="T49" s="8" t="s">
        <v>68</v>
      </c>
      <c r="U49" s="8" t="s">
        <v>68</v>
      </c>
      <c r="V49" s="8" t="s">
        <v>68</v>
      </c>
      <c r="W49" s="8" t="s">
        <v>68</v>
      </c>
    </row>
    <row r="50" spans="1:23" x14ac:dyDescent="0.25">
      <c r="A50" s="13" t="s">
        <v>74</v>
      </c>
      <c r="B50" s="8" t="s">
        <v>67</v>
      </c>
      <c r="C50" s="8" t="s">
        <v>75</v>
      </c>
      <c r="D50" s="8" t="s">
        <v>75</v>
      </c>
      <c r="E50" s="8" t="s">
        <v>75</v>
      </c>
      <c r="F50" s="8" t="s">
        <v>75</v>
      </c>
      <c r="G50" s="8" t="s">
        <v>75</v>
      </c>
      <c r="H50" s="8" t="s">
        <v>75</v>
      </c>
      <c r="I50" s="8" t="s">
        <v>75</v>
      </c>
      <c r="J50" s="8" t="s">
        <v>75</v>
      </c>
      <c r="K50" s="8" t="s">
        <v>75</v>
      </c>
      <c r="L50" s="8" t="s">
        <v>75</v>
      </c>
      <c r="M50" s="8" t="s">
        <v>75</v>
      </c>
      <c r="N50" s="8" t="s">
        <v>75</v>
      </c>
      <c r="O50" s="8" t="s">
        <v>75</v>
      </c>
      <c r="P50" s="8" t="s">
        <v>75</v>
      </c>
      <c r="Q50" s="8" t="s">
        <v>75</v>
      </c>
      <c r="R50" s="8" t="s">
        <v>85</v>
      </c>
      <c r="S50" s="8" t="s">
        <v>75</v>
      </c>
      <c r="T50" s="8" t="s">
        <v>84</v>
      </c>
      <c r="U50" s="8" t="s">
        <v>84</v>
      </c>
      <c r="V50" s="8" t="s">
        <v>85</v>
      </c>
      <c r="W50" s="8" t="s">
        <v>84</v>
      </c>
    </row>
    <row r="51" spans="1:23" x14ac:dyDescent="0.25">
      <c r="A51" s="13" t="s">
        <v>76</v>
      </c>
      <c r="B51" s="8" t="s">
        <v>68</v>
      </c>
      <c r="C51" s="8" t="s">
        <v>68</v>
      </c>
      <c r="D51" s="8" t="s">
        <v>68</v>
      </c>
      <c r="E51" s="8" t="s">
        <v>68</v>
      </c>
      <c r="F51" s="8" t="s">
        <v>68</v>
      </c>
      <c r="G51" s="8" t="s">
        <v>68</v>
      </c>
      <c r="H51" s="8" t="s">
        <v>68</v>
      </c>
      <c r="I51" s="8" t="s">
        <v>68</v>
      </c>
      <c r="J51" s="8" t="s">
        <v>68</v>
      </c>
      <c r="K51" s="8" t="s">
        <v>68</v>
      </c>
      <c r="L51" s="8" t="s">
        <v>68</v>
      </c>
      <c r="M51" s="8" t="s">
        <v>68</v>
      </c>
      <c r="N51" s="8" t="s">
        <v>68</v>
      </c>
      <c r="O51" s="8" t="s">
        <v>68</v>
      </c>
      <c r="P51" s="8" t="s">
        <v>68</v>
      </c>
      <c r="Q51" s="8" t="s">
        <v>68</v>
      </c>
      <c r="R51" s="8" t="s">
        <v>68</v>
      </c>
      <c r="S51" s="8" t="s">
        <v>68</v>
      </c>
      <c r="T51" s="8" t="s">
        <v>68</v>
      </c>
      <c r="U51" s="8" t="s">
        <v>68</v>
      </c>
      <c r="V51" s="8" t="s">
        <v>68</v>
      </c>
      <c r="W51" s="8" t="s">
        <v>68</v>
      </c>
    </row>
    <row r="52" spans="1:23" x14ac:dyDescent="0.25">
      <c r="A52" s="13" t="s">
        <v>77</v>
      </c>
      <c r="B52" s="8" t="s">
        <v>68</v>
      </c>
      <c r="C52" s="8" t="s">
        <v>68</v>
      </c>
      <c r="D52" s="8" t="s">
        <v>68</v>
      </c>
      <c r="E52" s="8" t="s">
        <v>68</v>
      </c>
      <c r="F52" s="8" t="s">
        <v>68</v>
      </c>
      <c r="G52" s="8" t="s">
        <v>68</v>
      </c>
      <c r="H52" s="8" t="s">
        <v>68</v>
      </c>
      <c r="I52" s="8" t="s">
        <v>68</v>
      </c>
      <c r="J52" s="8" t="s">
        <v>68</v>
      </c>
      <c r="K52" s="8" t="s">
        <v>68</v>
      </c>
      <c r="L52" s="8" t="s">
        <v>68</v>
      </c>
      <c r="M52" s="8" t="s">
        <v>68</v>
      </c>
      <c r="N52" s="8" t="s">
        <v>68</v>
      </c>
      <c r="O52" s="8" t="s">
        <v>68</v>
      </c>
      <c r="P52" s="8" t="s">
        <v>68</v>
      </c>
      <c r="Q52" s="8" t="s">
        <v>68</v>
      </c>
      <c r="R52" s="8" t="s">
        <v>68</v>
      </c>
      <c r="S52" s="8" t="s">
        <v>68</v>
      </c>
      <c r="T52" s="8" t="s">
        <v>68</v>
      </c>
      <c r="U52" s="8" t="s">
        <v>68</v>
      </c>
      <c r="V52" s="8" t="s">
        <v>68</v>
      </c>
      <c r="W52" s="8" t="s">
        <v>68</v>
      </c>
    </row>
    <row r="53" spans="1:23" x14ac:dyDescent="0.25">
      <c r="A53" s="13" t="s">
        <v>79</v>
      </c>
      <c r="B53" s="8" t="s">
        <v>81</v>
      </c>
      <c r="C53" s="8" t="s">
        <v>67</v>
      </c>
      <c r="D53" s="8" t="s">
        <v>67</v>
      </c>
      <c r="E53" s="8" t="s">
        <v>67</v>
      </c>
      <c r="F53" s="8" t="s">
        <v>68</v>
      </c>
      <c r="G53" s="8" t="s">
        <v>68</v>
      </c>
      <c r="H53" s="8" t="s">
        <v>68</v>
      </c>
      <c r="I53" s="8" t="s">
        <v>68</v>
      </c>
      <c r="J53" s="8" t="s">
        <v>68</v>
      </c>
      <c r="K53" s="8" t="s">
        <v>68</v>
      </c>
      <c r="L53" s="8" t="s">
        <v>68</v>
      </c>
      <c r="M53" s="31" t="s">
        <v>67</v>
      </c>
      <c r="N53" s="8" t="s">
        <v>68</v>
      </c>
      <c r="O53" s="8" t="s">
        <v>68</v>
      </c>
      <c r="P53" s="8" t="s">
        <v>68</v>
      </c>
      <c r="Q53" s="8" t="s">
        <v>68</v>
      </c>
      <c r="R53" s="8" t="s">
        <v>67</v>
      </c>
      <c r="S53" s="8" t="s">
        <v>68</v>
      </c>
      <c r="T53" s="8" t="s">
        <v>67</v>
      </c>
      <c r="U53" s="8" t="s">
        <v>68</v>
      </c>
      <c r="V53" s="8" t="s">
        <v>68</v>
      </c>
      <c r="W53" s="8" t="s">
        <v>68</v>
      </c>
    </row>
    <row r="54" spans="1:23" ht="15" customHeight="1" x14ac:dyDescent="0.25">
      <c r="A54" s="13" t="s">
        <v>78</v>
      </c>
      <c r="B54" s="8" t="s">
        <v>68</v>
      </c>
      <c r="C54" s="8" t="s">
        <v>68</v>
      </c>
      <c r="D54" s="8" t="s">
        <v>68</v>
      </c>
      <c r="E54" s="8" t="s">
        <v>68</v>
      </c>
      <c r="F54" s="8" t="s">
        <v>68</v>
      </c>
      <c r="G54" s="8" t="s">
        <v>68</v>
      </c>
      <c r="H54" s="8" t="s">
        <v>68</v>
      </c>
      <c r="I54" s="8" t="s">
        <v>68</v>
      </c>
      <c r="J54" s="8" t="s">
        <v>68</v>
      </c>
      <c r="K54" s="8" t="s">
        <v>68</v>
      </c>
      <c r="L54" s="8" t="s">
        <v>68</v>
      </c>
      <c r="M54" s="8" t="s">
        <v>68</v>
      </c>
      <c r="N54" s="8" t="s">
        <v>68</v>
      </c>
      <c r="O54" s="8" t="s">
        <v>68</v>
      </c>
      <c r="P54" s="8" t="s">
        <v>68</v>
      </c>
      <c r="Q54" s="8" t="s">
        <v>68</v>
      </c>
      <c r="R54" s="8" t="s">
        <v>68</v>
      </c>
      <c r="S54" s="8" t="s">
        <v>68</v>
      </c>
      <c r="T54" s="8" t="s">
        <v>68</v>
      </c>
      <c r="U54" s="8" t="s">
        <v>68</v>
      </c>
      <c r="V54" s="8" t="s">
        <v>68</v>
      </c>
      <c r="W54" s="8" t="s">
        <v>68</v>
      </c>
    </row>
    <row r="55" spans="1:23" x14ac:dyDescent="0.25">
      <c r="A55" s="13" t="s">
        <v>80</v>
      </c>
      <c r="B55" s="8" t="s">
        <v>68</v>
      </c>
      <c r="C55" s="8" t="s">
        <v>68</v>
      </c>
      <c r="D55" s="8" t="s">
        <v>68</v>
      </c>
      <c r="E55" s="8" t="s">
        <v>68</v>
      </c>
      <c r="F55" s="8" t="s">
        <v>68</v>
      </c>
      <c r="G55" s="8" t="s">
        <v>68</v>
      </c>
      <c r="H55" s="8" t="s">
        <v>68</v>
      </c>
      <c r="I55" s="8" t="s">
        <v>68</v>
      </c>
      <c r="J55" s="8" t="s">
        <v>68</v>
      </c>
      <c r="K55" s="8" t="s">
        <v>68</v>
      </c>
      <c r="L55" s="8" t="s">
        <v>68</v>
      </c>
      <c r="M55" s="8" t="s">
        <v>68</v>
      </c>
      <c r="N55" s="8" t="s">
        <v>68</v>
      </c>
      <c r="O55" s="8" t="s">
        <v>68</v>
      </c>
      <c r="P55" s="8" t="s">
        <v>68</v>
      </c>
      <c r="Q55" s="8" t="s">
        <v>68</v>
      </c>
      <c r="R55" s="8" t="s">
        <v>68</v>
      </c>
      <c r="S55" s="8" t="s">
        <v>68</v>
      </c>
      <c r="T55" s="8" t="s">
        <v>68</v>
      </c>
      <c r="U55" s="8" t="s">
        <v>68</v>
      </c>
      <c r="V55" s="8" t="s">
        <v>68</v>
      </c>
      <c r="W55" s="8" t="s">
        <v>68</v>
      </c>
    </row>
    <row r="56" spans="1:23" x14ac:dyDescent="0.25">
      <c r="A56" s="13" t="s">
        <v>73</v>
      </c>
      <c r="B56" s="8">
        <v>24</v>
      </c>
      <c r="C56" s="8"/>
      <c r="D56" s="8"/>
      <c r="E56" s="8"/>
      <c r="F56" s="8"/>
      <c r="G56" s="8">
        <v>24</v>
      </c>
      <c r="H56" s="8">
        <v>24</v>
      </c>
      <c r="I56" s="8"/>
      <c r="J56" s="8"/>
      <c r="K56" s="8"/>
      <c r="L56" s="8">
        <v>24</v>
      </c>
      <c r="M56" s="8"/>
      <c r="N56" s="8"/>
      <c r="O56" s="8"/>
      <c r="P56" s="8">
        <v>24</v>
      </c>
      <c r="Q56" s="8">
        <v>24</v>
      </c>
      <c r="R56" s="8">
        <v>36</v>
      </c>
      <c r="S56" s="8">
        <v>24</v>
      </c>
      <c r="T56" s="8" t="s">
        <v>86</v>
      </c>
      <c r="U56" s="8">
        <v>24</v>
      </c>
      <c r="V56" s="8">
        <v>36</v>
      </c>
      <c r="W56" s="8">
        <v>24</v>
      </c>
    </row>
    <row r="57" spans="1:23" x14ac:dyDescent="0.25">
      <c r="A57" s="13" t="s">
        <v>21</v>
      </c>
      <c r="B57" s="36" t="s">
        <v>119</v>
      </c>
      <c r="C57" s="36" t="s">
        <v>28</v>
      </c>
      <c r="D57" s="36" t="s">
        <v>28</v>
      </c>
      <c r="E57" s="36" t="s">
        <v>27</v>
      </c>
      <c r="F57" s="36" t="s">
        <v>26</v>
      </c>
      <c r="G57" s="36" t="s">
        <v>25</v>
      </c>
      <c r="H57" s="36" t="s">
        <v>32</v>
      </c>
      <c r="I57" s="36" t="s">
        <v>38</v>
      </c>
      <c r="J57" s="36" t="s">
        <v>37</v>
      </c>
      <c r="K57" s="36" t="s">
        <v>40</v>
      </c>
      <c r="L57" s="36" t="s">
        <v>42</v>
      </c>
      <c r="M57" s="36" t="s">
        <v>44</v>
      </c>
      <c r="N57" s="36" t="s">
        <v>46</v>
      </c>
      <c r="O57" s="36" t="s">
        <v>83</v>
      </c>
      <c r="P57" s="36" t="s">
        <v>50</v>
      </c>
      <c r="Q57" s="36" t="s">
        <v>52</v>
      </c>
      <c r="R57" s="36" t="s">
        <v>54</v>
      </c>
      <c r="S57" s="36" t="s">
        <v>50</v>
      </c>
      <c r="T57" s="36" t="s">
        <v>57</v>
      </c>
      <c r="U57" s="36" t="s">
        <v>59</v>
      </c>
      <c r="V57" s="36" t="s">
        <v>60</v>
      </c>
      <c r="W57" s="36" t="s">
        <v>64</v>
      </c>
    </row>
    <row r="58" spans="1:23" s="37" customFormat="1" x14ac:dyDescent="0.25">
      <c r="A58" s="37" t="s">
        <v>128</v>
      </c>
      <c r="B58" s="38">
        <f>VLOOKUP(B42,$Q$5:$R$17,2)</f>
        <v>2120</v>
      </c>
      <c r="C58" s="38">
        <f>VLOOKUP(C42,$Q$5:$R$17,2)</f>
        <v>1635</v>
      </c>
      <c r="D58" s="38">
        <f>VLOOKUP(D42,$Q$5:$R$17,2)</f>
        <v>1635</v>
      </c>
      <c r="E58" s="38">
        <f>VLOOKUP(E42,$Q$5:$R$17,2)</f>
        <v>2419</v>
      </c>
      <c r="F58" s="38">
        <f>VLOOKUP(F42,$Q$5:$R$17,2)</f>
        <v>3387</v>
      </c>
      <c r="G58" s="38">
        <f>VLOOKUP(G42,$Q$5:$R$17,2)</f>
        <v>3387</v>
      </c>
      <c r="H58" s="38">
        <f>VLOOKUP(H42,$Q$5:$R$17,2)</f>
        <v>4454</v>
      </c>
      <c r="I58" s="38" t="e">
        <f>VLOOKUP(I42,$Q$5:$R$17,2)</f>
        <v>#N/A</v>
      </c>
      <c r="J58" s="38">
        <f>VLOOKUP(J42,$Q$5:$R$17,2)</f>
        <v>3387</v>
      </c>
      <c r="K58" s="38">
        <f>VLOOKUP(K42,$Q$5:$R$17,2)</f>
        <v>4879</v>
      </c>
      <c r="L58" s="38">
        <f>VLOOKUP(L42,$Q$5:$R$17,2)</f>
        <v>4454</v>
      </c>
      <c r="M58" s="38">
        <f>VLOOKUP(M42,$Q$5:$R$17,2)</f>
        <v>4879</v>
      </c>
      <c r="N58" s="38">
        <f>VLOOKUP(N42,$Q$5:$R$17,2)</f>
        <v>4879</v>
      </c>
      <c r="O58" s="38">
        <f>VLOOKUP(O42,$Q$5:$R$17,2)</f>
        <v>4879</v>
      </c>
      <c r="P58" s="38">
        <f>VLOOKUP(P42,$Q$5:$R$17,2)</f>
        <v>3053</v>
      </c>
      <c r="Q58" s="38">
        <f>VLOOKUP(Q42,$Q$5:$R$17,2)</f>
        <v>4879</v>
      </c>
      <c r="R58" s="38">
        <f>VLOOKUP(R42,$Q$5:$R$17,2)</f>
        <v>4879</v>
      </c>
      <c r="S58" s="38">
        <f>VLOOKUP(S42,$Q$5:$R$17,2)</f>
        <v>3053</v>
      </c>
      <c r="T58" s="38">
        <f>VLOOKUP(T42,$Q$5:$R$17,2)</f>
        <v>4879</v>
      </c>
      <c r="U58" s="38">
        <f>VLOOKUP(U42,$Q$5:$R$17,2)</f>
        <v>3509</v>
      </c>
      <c r="V58" s="38">
        <f>VLOOKUP(V42,$Q$5:$R$17,2)</f>
        <v>3387</v>
      </c>
      <c r="W58" s="38">
        <f>VLOOKUP(W42,$Q$5:$R$17,2)</f>
        <v>3053</v>
      </c>
    </row>
    <row r="59" spans="1:23" s="37" customFormat="1" x14ac:dyDescent="0.25">
      <c r="A59" s="37" t="s">
        <v>138</v>
      </c>
      <c r="B59" s="42">
        <f>MAX(VLOOKUP(B45,$Q$21:$R$30,2),VLOOKUP(B46,$Q$21:$R$30,2))</f>
        <v>325</v>
      </c>
      <c r="C59" s="42">
        <f t="shared" ref="C59:W59" si="0">MAX(VLOOKUP(C45,$Q$21:$R$30,2),VLOOKUP(C46,$Q$21:$R$30,2))</f>
        <v>576</v>
      </c>
      <c r="D59" s="42">
        <f t="shared" si="0"/>
        <v>576</v>
      </c>
      <c r="E59" s="42">
        <f t="shared" si="0"/>
        <v>576</v>
      </c>
      <c r="F59" s="42">
        <f t="shared" si="0"/>
        <v>715</v>
      </c>
      <c r="G59" s="42">
        <f t="shared" si="0"/>
        <v>576</v>
      </c>
      <c r="H59" s="42">
        <f t="shared" si="0"/>
        <v>715</v>
      </c>
      <c r="I59" s="42">
        <f t="shared" si="0"/>
        <v>576</v>
      </c>
      <c r="J59" s="42">
        <f t="shared" si="0"/>
        <v>546</v>
      </c>
      <c r="K59" s="42">
        <f t="shared" si="0"/>
        <v>715</v>
      </c>
      <c r="L59" s="42">
        <f t="shared" si="0"/>
        <v>576</v>
      </c>
      <c r="M59" s="42">
        <f t="shared" si="0"/>
        <v>715</v>
      </c>
      <c r="N59" s="42">
        <f t="shared" si="0"/>
        <v>715</v>
      </c>
      <c r="O59" s="42">
        <f t="shared" si="0"/>
        <v>715</v>
      </c>
      <c r="P59" s="42">
        <f t="shared" si="0"/>
        <v>843</v>
      </c>
      <c r="Q59" s="42">
        <f t="shared" si="0"/>
        <v>715</v>
      </c>
      <c r="R59" s="42">
        <f t="shared" si="0"/>
        <v>715</v>
      </c>
      <c r="S59" s="42">
        <f t="shared" si="0"/>
        <v>843</v>
      </c>
      <c r="T59" s="42">
        <f t="shared" si="0"/>
        <v>715</v>
      </c>
      <c r="U59" s="42" t="e">
        <f>MAX(VLOOKUP(U45,$Q$21:$R$30,2),VLOOKUP(U46,$Q$21:$R$30,2))</f>
        <v>#N/A</v>
      </c>
      <c r="V59" s="42">
        <f t="shared" si="0"/>
        <v>715</v>
      </c>
      <c r="W59" s="42">
        <f t="shared" si="0"/>
        <v>288</v>
      </c>
    </row>
    <row r="60" spans="1:23" s="39" customFormat="1" x14ac:dyDescent="0.25">
      <c r="A60" s="39" t="s">
        <v>127</v>
      </c>
      <c r="B60" s="46">
        <f>B58*$B$36+B59+(TRIM(SUBSTITUTE(B43,"GB"," "))*100)</f>
        <v>3905</v>
      </c>
      <c r="C60" s="46">
        <f t="shared" ref="C60:W60" si="1">C58*$B$36+C59+(TRIM(SUBSTITUTE(C43,"GB"," "))*100)</f>
        <v>3428.5</v>
      </c>
      <c r="D60" s="46">
        <f t="shared" si="1"/>
        <v>3828.5</v>
      </c>
      <c r="E60" s="46">
        <f t="shared" si="1"/>
        <v>4604.5</v>
      </c>
      <c r="F60" s="46">
        <f t="shared" si="1"/>
        <v>6595.5</v>
      </c>
      <c r="G60" s="46">
        <f t="shared" si="1"/>
        <v>6056.5</v>
      </c>
      <c r="H60" s="46">
        <f t="shared" si="1"/>
        <v>7796</v>
      </c>
      <c r="I60" s="46" t="e">
        <f t="shared" si="1"/>
        <v>#N/A</v>
      </c>
      <c r="J60" s="46">
        <f t="shared" si="1"/>
        <v>6426.5</v>
      </c>
      <c r="K60" s="46">
        <f t="shared" si="1"/>
        <v>8433.5</v>
      </c>
      <c r="L60" s="46">
        <f t="shared" si="1"/>
        <v>7657</v>
      </c>
      <c r="M60" s="46">
        <f t="shared" si="1"/>
        <v>8433.5</v>
      </c>
      <c r="N60" s="46">
        <f t="shared" si="1"/>
        <v>8433.5</v>
      </c>
      <c r="O60" s="46">
        <f t="shared" si="1"/>
        <v>8833.5</v>
      </c>
      <c r="P60" s="46">
        <f t="shared" si="1"/>
        <v>5822.5</v>
      </c>
      <c r="Q60" s="46">
        <f t="shared" si="1"/>
        <v>8433.5</v>
      </c>
      <c r="R60" s="46">
        <f t="shared" si="1"/>
        <v>8433.5</v>
      </c>
      <c r="S60" s="46">
        <f t="shared" si="1"/>
        <v>6222.5</v>
      </c>
      <c r="T60" s="46">
        <f t="shared" si="1"/>
        <v>8833.5</v>
      </c>
      <c r="U60" s="46" t="e">
        <f t="shared" si="1"/>
        <v>#N/A</v>
      </c>
      <c r="V60" s="46">
        <f t="shared" si="1"/>
        <v>6195.5</v>
      </c>
      <c r="W60" s="46">
        <f t="shared" si="1"/>
        <v>5267.5</v>
      </c>
    </row>
    <row r="61" spans="1:23" x14ac:dyDescent="0.25">
      <c r="A61" s="13" t="s">
        <v>31</v>
      </c>
      <c r="B61" s="5">
        <v>1199</v>
      </c>
      <c r="C61" s="4">
        <v>1949</v>
      </c>
      <c r="D61" s="4">
        <v>2119</v>
      </c>
      <c r="E61" s="4">
        <v>2299</v>
      </c>
      <c r="F61" s="4">
        <v>2299</v>
      </c>
      <c r="G61" s="4">
        <v>2449</v>
      </c>
      <c r="H61" s="4">
        <v>2497.1999999999998</v>
      </c>
      <c r="I61" s="4">
        <v>2499</v>
      </c>
      <c r="J61" s="4">
        <v>2599</v>
      </c>
      <c r="K61" s="4">
        <v>2699</v>
      </c>
      <c r="L61" s="4">
        <v>2799</v>
      </c>
      <c r="M61" s="4">
        <v>3029</v>
      </c>
      <c r="N61" s="4">
        <v>3199</v>
      </c>
      <c r="O61" s="4">
        <v>3349</v>
      </c>
      <c r="P61" s="4">
        <v>3266</v>
      </c>
      <c r="Q61" s="4">
        <v>3299</v>
      </c>
      <c r="R61" s="5">
        <v>3319</v>
      </c>
      <c r="S61" s="4">
        <v>3399</v>
      </c>
      <c r="T61" s="5">
        <v>3499</v>
      </c>
      <c r="U61" s="5">
        <v>3563</v>
      </c>
      <c r="V61" s="7">
        <v>3594.38</v>
      </c>
      <c r="W61" s="7">
        <v>3499.01</v>
      </c>
    </row>
    <row r="62" spans="1:23" s="39" customFormat="1" x14ac:dyDescent="0.25">
      <c r="A62" s="39" t="s">
        <v>130</v>
      </c>
      <c r="B62" s="40">
        <f>B60/B61</f>
        <v>3.2568807339449539</v>
      </c>
      <c r="C62" s="40">
        <f t="shared" ref="C62:W62" si="2">C60/C61</f>
        <v>1.75910723447922</v>
      </c>
      <c r="D62" s="40">
        <f t="shared" si="2"/>
        <v>1.8067484662576687</v>
      </c>
      <c r="E62" s="40">
        <f t="shared" si="2"/>
        <v>2.0028273162244452</v>
      </c>
      <c r="F62" s="40">
        <f t="shared" si="2"/>
        <v>2.8688560243584167</v>
      </c>
      <c r="G62" s="40">
        <f t="shared" si="2"/>
        <v>2.4730502245814616</v>
      </c>
      <c r="H62" s="40">
        <f t="shared" si="2"/>
        <v>3.121896524107</v>
      </c>
      <c r="I62" s="40" t="e">
        <f t="shared" si="2"/>
        <v>#N/A</v>
      </c>
      <c r="J62" s="40">
        <f t="shared" si="2"/>
        <v>2.4726818006925741</v>
      </c>
      <c r="K62" s="40">
        <f t="shared" si="2"/>
        <v>3.1246758058540198</v>
      </c>
      <c r="L62" s="40">
        <f t="shared" si="2"/>
        <v>2.7356198642372274</v>
      </c>
      <c r="M62" s="40">
        <f t="shared" si="2"/>
        <v>2.7842522284582372</v>
      </c>
      <c r="N62" s="40">
        <f t="shared" si="2"/>
        <v>2.6362925914348234</v>
      </c>
      <c r="O62" s="40">
        <f t="shared" si="2"/>
        <v>2.6376530307554495</v>
      </c>
      <c r="P62" s="40">
        <f t="shared" si="2"/>
        <v>1.7827617881200244</v>
      </c>
      <c r="Q62" s="40">
        <f t="shared" si="2"/>
        <v>2.5563807214307368</v>
      </c>
      <c r="R62" s="40">
        <f t="shared" si="2"/>
        <v>2.5409761976498944</v>
      </c>
      <c r="S62" s="40">
        <f t="shared" si="2"/>
        <v>1.8306854957340395</v>
      </c>
      <c r="T62" s="40">
        <f t="shared" si="2"/>
        <v>2.5245784509859961</v>
      </c>
      <c r="U62" s="40" t="e">
        <f t="shared" si="2"/>
        <v>#N/A</v>
      </c>
      <c r="V62" s="40">
        <f t="shared" si="2"/>
        <v>1.7236630517641429</v>
      </c>
      <c r="W62" s="40">
        <f t="shared" si="2"/>
        <v>1.5054258204463546</v>
      </c>
    </row>
    <row r="63" spans="1:23" x14ac:dyDescent="0.25">
      <c r="A63" s="13" t="s">
        <v>96</v>
      </c>
      <c r="B63" s="43" t="s">
        <v>142</v>
      </c>
      <c r="H63" s="43" t="s">
        <v>146</v>
      </c>
      <c r="K63" s="43" t="s">
        <v>148</v>
      </c>
      <c r="L63" s="43" t="s">
        <v>154</v>
      </c>
      <c r="M63" s="43" t="s">
        <v>149</v>
      </c>
      <c r="N63" s="43" t="s">
        <v>147</v>
      </c>
      <c r="O63" s="43" t="s">
        <v>147</v>
      </c>
      <c r="Q63" s="43" t="s">
        <v>147</v>
      </c>
      <c r="R63" s="43" t="s">
        <v>139</v>
      </c>
      <c r="T63" s="43" t="s">
        <v>139</v>
      </c>
      <c r="W63" s="43" t="s">
        <v>82</v>
      </c>
    </row>
    <row r="65" spans="1:9" ht="21" x14ac:dyDescent="0.35">
      <c r="A65" s="14" t="s">
        <v>136</v>
      </c>
      <c r="B65" s="12"/>
      <c r="C65" s="12"/>
      <c r="D65" s="12"/>
      <c r="E65" s="12"/>
      <c r="F65" s="12"/>
      <c r="G65" s="11"/>
      <c r="H65" s="11"/>
      <c r="I65" s="15"/>
    </row>
    <row r="66" spans="1:9" x14ac:dyDescent="0.25">
      <c r="A66" s="28" t="s">
        <v>2</v>
      </c>
      <c r="B66" s="29" t="s">
        <v>103</v>
      </c>
      <c r="C66" s="29" t="s">
        <v>95</v>
      </c>
      <c r="D66" s="29" t="s">
        <v>95</v>
      </c>
      <c r="E66" s="29" t="s">
        <v>100</v>
      </c>
    </row>
    <row r="67" spans="1:9" x14ac:dyDescent="0.25">
      <c r="A67" s="13" t="s">
        <v>9</v>
      </c>
      <c r="B67" s="6" t="s">
        <v>30</v>
      </c>
      <c r="C67" t="s">
        <v>72</v>
      </c>
      <c r="D67" t="s">
        <v>72</v>
      </c>
      <c r="E67" s="6" t="s">
        <v>99</v>
      </c>
    </row>
    <row r="68" spans="1:9" x14ac:dyDescent="0.25">
      <c r="A68" s="13" t="s">
        <v>10</v>
      </c>
      <c r="B68" t="s">
        <v>14</v>
      </c>
      <c r="C68" t="s">
        <v>14</v>
      </c>
      <c r="D68" t="s">
        <v>14</v>
      </c>
      <c r="E68" t="s">
        <v>14</v>
      </c>
    </row>
    <row r="69" spans="1:9" x14ac:dyDescent="0.25">
      <c r="A69" s="13" t="s">
        <v>11</v>
      </c>
      <c r="B69" t="s">
        <v>15</v>
      </c>
      <c r="C69" t="s">
        <v>15</v>
      </c>
      <c r="D69" t="s">
        <v>15</v>
      </c>
      <c r="E69" t="s">
        <v>15</v>
      </c>
    </row>
    <row r="70" spans="1:9" x14ac:dyDescent="0.25">
      <c r="A70" s="13" t="s">
        <v>92</v>
      </c>
      <c r="B70" t="s">
        <v>90</v>
      </c>
      <c r="C70" t="s">
        <v>90</v>
      </c>
      <c r="D70" s="3" t="s">
        <v>91</v>
      </c>
      <c r="E70" t="s">
        <v>90</v>
      </c>
    </row>
    <row r="71" spans="1:9" x14ac:dyDescent="0.25">
      <c r="A71" s="13" t="s">
        <v>12</v>
      </c>
      <c r="B71" t="s">
        <v>105</v>
      </c>
      <c r="C71" t="s">
        <v>20</v>
      </c>
      <c r="D71" t="s">
        <v>20</v>
      </c>
      <c r="E71" t="s">
        <v>102</v>
      </c>
    </row>
    <row r="72" spans="1:9" x14ac:dyDescent="0.25">
      <c r="A72" s="13" t="s">
        <v>66</v>
      </c>
      <c r="B72" t="s">
        <v>67</v>
      </c>
      <c r="C72" t="s">
        <v>67</v>
      </c>
      <c r="D72" t="s">
        <v>67</v>
      </c>
      <c r="E72" t="s">
        <v>67</v>
      </c>
    </row>
    <row r="73" spans="1:9" x14ac:dyDescent="0.25">
      <c r="A73" s="13" t="s">
        <v>70</v>
      </c>
      <c r="B73" t="s">
        <v>68</v>
      </c>
      <c r="C73" t="s">
        <v>68</v>
      </c>
      <c r="D73" t="s">
        <v>68</v>
      </c>
      <c r="E73" t="s">
        <v>68</v>
      </c>
    </row>
    <row r="74" spans="1:9" x14ac:dyDescent="0.25">
      <c r="A74" s="13" t="s">
        <v>74</v>
      </c>
      <c r="B74" t="s">
        <v>98</v>
      </c>
      <c r="C74" t="s">
        <v>98</v>
      </c>
      <c r="D74" t="s">
        <v>98</v>
      </c>
      <c r="E74" t="s">
        <v>98</v>
      </c>
    </row>
    <row r="75" spans="1:9" x14ac:dyDescent="0.25">
      <c r="A75" s="13" t="s">
        <v>76</v>
      </c>
      <c r="B75" t="s">
        <v>68</v>
      </c>
      <c r="C75" t="s">
        <v>68</v>
      </c>
      <c r="D75" t="s">
        <v>68</v>
      </c>
      <c r="E75" t="s">
        <v>68</v>
      </c>
    </row>
    <row r="76" spans="1:9" x14ac:dyDescent="0.25">
      <c r="A76" s="13" t="s">
        <v>77</v>
      </c>
      <c r="B76" t="s">
        <v>68</v>
      </c>
      <c r="C76" t="s">
        <v>68</v>
      </c>
      <c r="D76" t="s">
        <v>68</v>
      </c>
      <c r="E76" t="s">
        <v>68</v>
      </c>
    </row>
    <row r="77" spans="1:9" x14ac:dyDescent="0.25">
      <c r="A77" s="13" t="s">
        <v>79</v>
      </c>
      <c r="B77" t="s">
        <v>68</v>
      </c>
      <c r="C77" t="s">
        <v>68</v>
      </c>
      <c r="D77" t="s">
        <v>68</v>
      </c>
      <c r="E77" t="s">
        <v>68</v>
      </c>
    </row>
    <row r="78" spans="1:9" x14ac:dyDescent="0.25">
      <c r="A78" s="13" t="s">
        <v>78</v>
      </c>
      <c r="B78" t="s">
        <v>68</v>
      </c>
      <c r="C78" t="s">
        <v>68</v>
      </c>
      <c r="D78" t="s">
        <v>68</v>
      </c>
      <c r="E78" t="s">
        <v>68</v>
      </c>
    </row>
    <row r="79" spans="1:9" x14ac:dyDescent="0.25">
      <c r="A79" s="13" t="s">
        <v>80</v>
      </c>
      <c r="B79" t="s">
        <v>68</v>
      </c>
      <c r="C79" t="s">
        <v>68</v>
      </c>
      <c r="D79" t="s">
        <v>68</v>
      </c>
      <c r="E79" t="s">
        <v>68</v>
      </c>
    </row>
    <row r="80" spans="1:9" x14ac:dyDescent="0.25">
      <c r="A80" s="13" t="s">
        <v>73</v>
      </c>
    </row>
    <row r="81" spans="1:8" x14ac:dyDescent="0.25">
      <c r="A81" s="13" t="s">
        <v>21</v>
      </c>
      <c r="B81" s="2" t="s">
        <v>104</v>
      </c>
      <c r="C81" s="2" t="s">
        <v>97</v>
      </c>
      <c r="D81" s="2" t="s">
        <v>97</v>
      </c>
      <c r="E81" s="2" t="s">
        <v>101</v>
      </c>
    </row>
    <row r="82" spans="1:8" x14ac:dyDescent="0.25">
      <c r="A82" s="37" t="s">
        <v>128</v>
      </c>
      <c r="B82" s="38">
        <f>VLOOKUP(B67,$Q$5:$R$17,2)</f>
        <v>4454</v>
      </c>
      <c r="C82" s="38">
        <f>VLOOKUP(C67,$Q$5:$R$17,2)</f>
        <v>3387</v>
      </c>
      <c r="D82" s="38">
        <f>VLOOKUP(D67,$Q$5:$R$17,2)</f>
        <v>3387</v>
      </c>
      <c r="E82" s="38">
        <f>VLOOKUP(E67,$Q$5:$R$17,2)</f>
        <v>5603</v>
      </c>
    </row>
    <row r="83" spans="1:8" x14ac:dyDescent="0.25">
      <c r="A83" s="37" t="s">
        <v>135</v>
      </c>
      <c r="B83" s="42">
        <f>VLOOKUP(B70,$Q$21:$R$30,2)</f>
        <v>546</v>
      </c>
      <c r="C83" s="42">
        <f>VLOOKUP(C70,$Q$21:$R$30,2)</f>
        <v>546</v>
      </c>
      <c r="D83" s="42">
        <f>VLOOKUP(D70,$Q$21:$R$30,2)</f>
        <v>715</v>
      </c>
      <c r="E83" s="42">
        <f>VLOOKUP(E70,$Q$21:$R$30,2)</f>
        <v>546</v>
      </c>
    </row>
    <row r="84" spans="1:8" x14ac:dyDescent="0.25">
      <c r="A84" s="39" t="s">
        <v>127</v>
      </c>
      <c r="B84" s="46">
        <f>B82*$B$36+B83+(TRIM(SUBSTITUTE(B68,"GB"," "))*100)</f>
        <v>7627</v>
      </c>
      <c r="C84" s="46">
        <f t="shared" ref="C84:E84" si="3">C82*$B$36+C83+(TRIM(SUBSTITUTE(C68,"GB"," "))*100)</f>
        <v>6026.5</v>
      </c>
      <c r="D84" s="46">
        <f t="shared" si="3"/>
        <v>6195.5</v>
      </c>
      <c r="E84" s="46">
        <f t="shared" si="3"/>
        <v>9350.5</v>
      </c>
    </row>
    <row r="85" spans="1:8" x14ac:dyDescent="0.25">
      <c r="A85" s="13" t="s">
        <v>31</v>
      </c>
      <c r="B85" s="5">
        <v>2599</v>
      </c>
      <c r="C85" s="5">
        <v>2849</v>
      </c>
      <c r="D85" s="5">
        <v>2942</v>
      </c>
      <c r="E85" s="5">
        <v>3499</v>
      </c>
    </row>
    <row r="86" spans="1:8" x14ac:dyDescent="0.25">
      <c r="A86" s="39" t="s">
        <v>130</v>
      </c>
      <c r="B86" s="40">
        <f>B84/B85</f>
        <v>2.9345902270103887</v>
      </c>
      <c r="C86" s="40">
        <f>C84/C85</f>
        <v>2.1153036153036151</v>
      </c>
      <c r="D86" s="40">
        <f>D84/D85</f>
        <v>2.1058803535010195</v>
      </c>
      <c r="E86" s="40">
        <f>E84/E85</f>
        <v>2.6723349528436695</v>
      </c>
    </row>
    <row r="87" spans="1:8" x14ac:dyDescent="0.25">
      <c r="A87" s="13" t="s">
        <v>96</v>
      </c>
      <c r="B87" s="43" t="s">
        <v>141</v>
      </c>
      <c r="E87" s="43" t="s">
        <v>140</v>
      </c>
    </row>
    <row r="93" spans="1:8" ht="21" x14ac:dyDescent="0.35">
      <c r="A93" s="14" t="s">
        <v>121</v>
      </c>
      <c r="B93" s="12"/>
      <c r="C93" s="12"/>
      <c r="D93" s="12"/>
      <c r="E93" s="12"/>
      <c r="F93" s="12"/>
      <c r="G93" s="11"/>
      <c r="H93" s="11"/>
    </row>
    <row r="94" spans="1:8" x14ac:dyDescent="0.25">
      <c r="A94" s="28" t="s">
        <v>2</v>
      </c>
      <c r="B94" s="29" t="s">
        <v>106</v>
      </c>
      <c r="C94" s="29" t="s">
        <v>110</v>
      </c>
      <c r="D94" s="29" t="s">
        <v>123</v>
      </c>
    </row>
    <row r="95" spans="1:8" x14ac:dyDescent="0.25">
      <c r="A95" s="13" t="s">
        <v>9</v>
      </c>
      <c r="B95" t="s">
        <v>124</v>
      </c>
      <c r="C95" t="s">
        <v>124</v>
      </c>
      <c r="D95" t="s">
        <v>124</v>
      </c>
    </row>
    <row r="96" spans="1:8" x14ac:dyDescent="0.25">
      <c r="A96" s="13" t="s">
        <v>10</v>
      </c>
      <c r="B96" t="s">
        <v>14</v>
      </c>
      <c r="C96" t="s">
        <v>14</v>
      </c>
      <c r="D96" t="s">
        <v>14</v>
      </c>
    </row>
    <row r="97" spans="1:9" x14ac:dyDescent="0.25">
      <c r="A97" s="13" t="s">
        <v>11</v>
      </c>
      <c r="B97" t="s">
        <v>15</v>
      </c>
      <c r="C97" t="s">
        <v>15</v>
      </c>
      <c r="D97" t="s">
        <v>15</v>
      </c>
    </row>
    <row r="98" spans="1:9" x14ac:dyDescent="0.25">
      <c r="A98" s="13" t="s">
        <v>92</v>
      </c>
      <c r="B98" t="s">
        <v>90</v>
      </c>
      <c r="C98" t="s">
        <v>90</v>
      </c>
      <c r="D98" t="s">
        <v>90</v>
      </c>
    </row>
    <row r="99" spans="1:9" x14ac:dyDescent="0.25">
      <c r="A99" s="13" t="s">
        <v>12</v>
      </c>
      <c r="B99" t="s">
        <v>20</v>
      </c>
      <c r="C99" t="s">
        <v>112</v>
      </c>
      <c r="D99" t="s">
        <v>20</v>
      </c>
    </row>
    <row r="100" spans="1:9" x14ac:dyDescent="0.25">
      <c r="A100" s="13" t="s">
        <v>66</v>
      </c>
      <c r="B100" t="s">
        <v>67</v>
      </c>
      <c r="C100" t="s">
        <v>67</v>
      </c>
      <c r="D100" t="s">
        <v>67</v>
      </c>
    </row>
    <row r="101" spans="1:9" x14ac:dyDescent="0.25">
      <c r="A101" s="13" t="s">
        <v>70</v>
      </c>
      <c r="B101" t="s">
        <v>68</v>
      </c>
      <c r="C101" t="s">
        <v>68</v>
      </c>
      <c r="D101" t="s">
        <v>68</v>
      </c>
    </row>
    <row r="102" spans="1:9" x14ac:dyDescent="0.25">
      <c r="A102" s="13" t="s">
        <v>74</v>
      </c>
      <c r="B102" s="3" t="s">
        <v>67</v>
      </c>
      <c r="C102" t="s">
        <v>98</v>
      </c>
      <c r="D102" t="s">
        <v>98</v>
      </c>
    </row>
    <row r="103" spans="1:9" x14ac:dyDescent="0.25">
      <c r="A103" s="13" t="s">
        <v>76</v>
      </c>
      <c r="B103" t="s">
        <v>68</v>
      </c>
      <c r="C103" t="s">
        <v>68</v>
      </c>
      <c r="D103" t="s">
        <v>68</v>
      </c>
    </row>
    <row r="104" spans="1:9" x14ac:dyDescent="0.25">
      <c r="A104" s="13" t="s">
        <v>77</v>
      </c>
      <c r="B104" t="s">
        <v>68</v>
      </c>
      <c r="C104" t="s">
        <v>68</v>
      </c>
      <c r="D104" t="s">
        <v>68</v>
      </c>
      <c r="I104" s="16"/>
    </row>
    <row r="105" spans="1:9" x14ac:dyDescent="0.25">
      <c r="A105" s="13" t="s">
        <v>79</v>
      </c>
      <c r="B105" t="s">
        <v>68</v>
      </c>
      <c r="C105" t="s">
        <v>81</v>
      </c>
      <c r="D105" t="s">
        <v>68</v>
      </c>
    </row>
    <row r="106" spans="1:9" x14ac:dyDescent="0.25">
      <c r="A106" s="13" t="s">
        <v>78</v>
      </c>
      <c r="B106" t="s">
        <v>68</v>
      </c>
      <c r="C106" t="s">
        <v>68</v>
      </c>
      <c r="D106" t="s">
        <v>68</v>
      </c>
    </row>
    <row r="107" spans="1:9" x14ac:dyDescent="0.25">
      <c r="A107" s="13" t="s">
        <v>80</v>
      </c>
      <c r="B107" t="s">
        <v>68</v>
      </c>
      <c r="C107" t="s">
        <v>68</v>
      </c>
      <c r="D107" t="s">
        <v>68</v>
      </c>
    </row>
    <row r="108" spans="1:9" x14ac:dyDescent="0.25">
      <c r="A108" s="13" t="s">
        <v>73</v>
      </c>
      <c r="B108">
        <v>24</v>
      </c>
      <c r="C108">
        <v>24</v>
      </c>
      <c r="D108">
        <v>24</v>
      </c>
    </row>
    <row r="109" spans="1:9" x14ac:dyDescent="0.25">
      <c r="A109" s="13" t="s">
        <v>21</v>
      </c>
      <c r="B109" s="2" t="s">
        <v>107</v>
      </c>
      <c r="C109" s="2" t="s">
        <v>109</v>
      </c>
      <c r="D109" s="2" t="s">
        <v>122</v>
      </c>
    </row>
    <row r="110" spans="1:9" x14ac:dyDescent="0.25">
      <c r="A110" s="37" t="s">
        <v>128</v>
      </c>
      <c r="B110" s="38">
        <f>VLOOKUP(B95,$Q$5:$R$17,2)</f>
        <v>2419</v>
      </c>
      <c r="C110" s="38">
        <f>VLOOKUP(C95,$Q$5:$R$17,2)</f>
        <v>2419</v>
      </c>
      <c r="D110" s="38">
        <f>VLOOKUP(D95,$Q$5:$R$17,2)</f>
        <v>2419</v>
      </c>
      <c r="F110" s="4"/>
      <c r="G110" s="4"/>
      <c r="H110" s="4"/>
    </row>
    <row r="111" spans="1:9" x14ac:dyDescent="0.25">
      <c r="A111" s="37" t="s">
        <v>135</v>
      </c>
      <c r="B111" s="42">
        <f>VLOOKUP(B98,$Q$21:$R$30,2)</f>
        <v>546</v>
      </c>
      <c r="C111" s="42">
        <f>VLOOKUP(C98,$Q$21:$R$30,2)</f>
        <v>546</v>
      </c>
      <c r="D111" s="42">
        <f>VLOOKUP(D98,$Q$21:$R$30,2)</f>
        <v>546</v>
      </c>
    </row>
    <row r="112" spans="1:9" x14ac:dyDescent="0.25">
      <c r="A112" s="39" t="s">
        <v>127</v>
      </c>
      <c r="B112" s="46">
        <f>B110*$B$36+B111+(TRIM(SUBSTITUTE(B96,"GB"," "))*100)</f>
        <v>4574.5</v>
      </c>
      <c r="C112" s="46">
        <f t="shared" ref="C112:D112" si="4">C110*$B$36+C111+(TRIM(SUBSTITUTE(C96,"GB"," "))*100)</f>
        <v>4574.5</v>
      </c>
      <c r="D112" s="46">
        <f t="shared" si="4"/>
        <v>4574.5</v>
      </c>
    </row>
    <row r="113" spans="1:5" x14ac:dyDescent="0.25">
      <c r="A113" s="13" t="s">
        <v>31</v>
      </c>
      <c r="B113" s="4">
        <v>1695</v>
      </c>
      <c r="C113" s="4">
        <v>1849</v>
      </c>
      <c r="D113" s="4">
        <v>1929</v>
      </c>
    </row>
    <row r="114" spans="1:5" x14ac:dyDescent="0.25">
      <c r="A114" s="39" t="s">
        <v>130</v>
      </c>
      <c r="B114" s="40">
        <f>B112/B113</f>
        <v>2.6988200589970504</v>
      </c>
      <c r="C114" s="40">
        <f t="shared" ref="C114:D114" si="5">C112/C113</f>
        <v>2.4740400216333152</v>
      </c>
      <c r="D114" s="40">
        <f t="shared" si="5"/>
        <v>2.371435977190254</v>
      </c>
    </row>
    <row r="115" spans="1:5" x14ac:dyDescent="0.25">
      <c r="A115" s="13" t="s">
        <v>96</v>
      </c>
      <c r="B115" t="s">
        <v>108</v>
      </c>
      <c r="E115" s="2"/>
    </row>
  </sheetData>
  <sortState ref="Q5:R17">
    <sortCondition ref="Q5"/>
  </sortState>
  <conditionalFormatting sqref="I87:W114 F82:W86 A85:E85 A87:E87 A93:H108 F109:H114 A113:E113 E112 A115:W117 A119:W507 E118:W118 A109:D109 A40:W81">
    <cfRule type="cellIs" dxfId="8" priority="10" operator="equal">
      <formula>"NIE"</formula>
    </cfRule>
  </conditionalFormatting>
  <conditionalFormatting sqref="A40:BC382">
    <cfRule type="cellIs" dxfId="7" priority="5" operator="equal">
      <formula>"8GB"</formula>
    </cfRule>
  </conditionalFormatting>
  <hyperlinks>
    <hyperlink ref="G57" r:id="rId1" location="ceny"/>
    <hyperlink ref="F57" r:id="rId2" location="ceny "/>
    <hyperlink ref="E57" r:id="rId3" location="ceny "/>
    <hyperlink ref="C57" r:id="rId4" location="ceny "/>
    <hyperlink ref="H57" r:id="rId5" location="ceny"/>
    <hyperlink ref="J57" r:id="rId6" location="ceny"/>
    <hyperlink ref="I57" r:id="rId7" location="ceny"/>
    <hyperlink ref="K57" r:id="rId8" location="ceny "/>
    <hyperlink ref="L57" r:id="rId9" location="ceny "/>
    <hyperlink ref="M57" r:id="rId10" location="ceny "/>
    <hyperlink ref="N57" r:id="rId11"/>
    <hyperlink ref="P57" r:id="rId12" location="ceny "/>
    <hyperlink ref="Q57" r:id="rId13" location="ceny "/>
    <hyperlink ref="R57" r:id="rId14" location="ceny "/>
    <hyperlink ref="T57" r:id="rId15" location="ceny"/>
    <hyperlink ref="U57" r:id="rId16" location="ceny"/>
    <hyperlink ref="V57" r:id="rId17"/>
    <hyperlink ref="W57" r:id="rId18"/>
    <hyperlink ref="O57" r:id="rId19" display="http://www.skapiec.pl/site/cat/51/comp/12839552 "/>
    <hyperlink ref="S57" r:id="rId20" location="ceny "/>
    <hyperlink ref="D57" r:id="rId21" location="ceny "/>
    <hyperlink ref="C81" r:id="rId22" location="ceny"/>
    <hyperlink ref="D81" r:id="rId23" location="ceny"/>
    <hyperlink ref="E81" r:id="rId24" location="ceny"/>
    <hyperlink ref="B81" r:id="rId25" location="ceny "/>
    <hyperlink ref="B109" r:id="rId26" location=" "/>
    <hyperlink ref="C109" r:id="rId27"/>
    <hyperlink ref="B57" r:id="rId28" location="ceny"/>
    <hyperlink ref="D109" r:id="rId29"/>
  </hyperlinks>
  <pageMargins left="0.7" right="0.7" top="0.75" bottom="0.75" header="0.3" footer="0.3"/>
  <pageSetup paperSize="9" orientation="portrait" horizontalDpi="4294967293" verticalDpi="0" r:id="rId30"/>
  <drawing r:id="rId31"/>
  <legacy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dcterms:created xsi:type="dcterms:W3CDTF">2015-11-04T20:56:51Z</dcterms:created>
  <dcterms:modified xsi:type="dcterms:W3CDTF">2015-11-05T19:32:40Z</dcterms:modified>
</cp:coreProperties>
</file>